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arja.Mihalicina\Desktop\Учебные планы, сетки, КУГ\Графики ОП\"/>
    </mc:Choice>
  </mc:AlternateContent>
  <xr:revisionPtr revIDLastSave="0" documentId="13_ncr:1_{9C3743AA-24E4-44A8-8AAF-9A68DD2ABE6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317" i="5" l="1"/>
  <c r="AR318" i="5"/>
  <c r="AR316" i="5"/>
  <c r="AQ318" i="5"/>
  <c r="AQ317" i="5"/>
  <c r="AQ316" i="5"/>
  <c r="AS318" i="5" l="1"/>
  <c r="AS317" i="5"/>
  <c r="AS316" i="5"/>
  <c r="AQ104" i="5"/>
  <c r="AR104" i="5"/>
  <c r="AQ93" i="5"/>
  <c r="AS93" i="5" s="1"/>
  <c r="AR93" i="5"/>
  <c r="AQ94" i="5"/>
  <c r="AR94" i="5"/>
  <c r="AQ95" i="5"/>
  <c r="AR95" i="5"/>
  <c r="AQ96" i="5"/>
  <c r="AR96" i="5"/>
  <c r="AQ97" i="5"/>
  <c r="AS97" i="5" s="1"/>
  <c r="AR97" i="5"/>
  <c r="AQ98" i="5"/>
  <c r="AR98" i="5"/>
  <c r="AQ99" i="5"/>
  <c r="AR99" i="5"/>
  <c r="AQ100" i="5"/>
  <c r="AS100" i="5" s="1"/>
  <c r="AR100" i="5"/>
  <c r="AQ89" i="5"/>
  <c r="AR89" i="5"/>
  <c r="AQ85" i="5"/>
  <c r="AR85" i="5"/>
  <c r="AQ81" i="5"/>
  <c r="AR81" i="5"/>
  <c r="AQ77" i="5"/>
  <c r="AS77" i="5" s="1"/>
  <c r="AR77" i="5"/>
  <c r="AQ73" i="5"/>
  <c r="AR73" i="5"/>
  <c r="AQ148" i="5"/>
  <c r="AR148" i="5"/>
  <c r="AQ133" i="5"/>
  <c r="AR133" i="5"/>
  <c r="AQ134" i="5"/>
  <c r="AS134" i="5" s="1"/>
  <c r="AR134" i="5"/>
  <c r="AQ135" i="5"/>
  <c r="AR135" i="5"/>
  <c r="AQ136" i="5"/>
  <c r="AR136" i="5"/>
  <c r="AQ137" i="5"/>
  <c r="AR137" i="5"/>
  <c r="AQ138" i="5"/>
  <c r="AS138" i="5" s="1"/>
  <c r="AR138" i="5"/>
  <c r="AQ139" i="5"/>
  <c r="AS139" i="5" s="1"/>
  <c r="AR139" i="5"/>
  <c r="AQ140" i="5"/>
  <c r="AR140" i="5"/>
  <c r="AQ141" i="5"/>
  <c r="AR141" i="5"/>
  <c r="AQ142" i="5"/>
  <c r="AS142" i="5" s="1"/>
  <c r="AR142" i="5"/>
  <c r="AQ143" i="5"/>
  <c r="AS143" i="5" s="1"/>
  <c r="AR143" i="5"/>
  <c r="AQ144" i="5"/>
  <c r="AR144" i="5"/>
  <c r="AQ129" i="5"/>
  <c r="AR129" i="5"/>
  <c r="AQ125" i="5"/>
  <c r="AS125" i="5" s="1"/>
  <c r="AR125" i="5"/>
  <c r="AQ121" i="5"/>
  <c r="AS121" i="5" s="1"/>
  <c r="AR121" i="5"/>
  <c r="AQ117" i="5"/>
  <c r="AR117" i="5"/>
  <c r="AQ113" i="5"/>
  <c r="AR113" i="5"/>
  <c r="AS129" i="5" l="1"/>
  <c r="AS133" i="5"/>
  <c r="AS81" i="5"/>
  <c r="AS99" i="5"/>
  <c r="AS113" i="5"/>
  <c r="AS144" i="5"/>
  <c r="AS148" i="5"/>
  <c r="AS98" i="5"/>
  <c r="AS94" i="5"/>
  <c r="AS117" i="5"/>
  <c r="AS140" i="5"/>
  <c r="AS136" i="5"/>
  <c r="AS95" i="5"/>
  <c r="AS85" i="5"/>
  <c r="AS135" i="5"/>
  <c r="AS73" i="5"/>
  <c r="AS89" i="5"/>
  <c r="AS141" i="5"/>
  <c r="AS137" i="5"/>
  <c r="AS96" i="5"/>
  <c r="AS104" i="5"/>
  <c r="AR404" i="5"/>
  <c r="AR397" i="5"/>
  <c r="AR396" i="5"/>
  <c r="AR398" i="5"/>
  <c r="AR395" i="5"/>
  <c r="AR394" i="5"/>
  <c r="AR393" i="5"/>
  <c r="AR425" i="5"/>
  <c r="AR234" i="5" l="1"/>
  <c r="AR230" i="5"/>
  <c r="AR226" i="5"/>
  <c r="AR222" i="5"/>
  <c r="AR218" i="5"/>
  <c r="AR214" i="5"/>
  <c r="AR210" i="5"/>
  <c r="AR206" i="5"/>
  <c r="AR202" i="5"/>
  <c r="AR198" i="5"/>
  <c r="AR194" i="5"/>
  <c r="AQ112" i="5"/>
  <c r="AQ114" i="5"/>
  <c r="AQ115" i="5"/>
  <c r="AQ116" i="5"/>
  <c r="AQ118" i="5"/>
  <c r="AQ119" i="5"/>
  <c r="AQ120" i="5"/>
  <c r="AQ122" i="5"/>
  <c r="AQ123" i="5"/>
  <c r="AQ124" i="5"/>
  <c r="AQ126" i="5"/>
  <c r="AQ127" i="5"/>
  <c r="AQ128" i="5"/>
  <c r="AQ130" i="5"/>
  <c r="AQ131" i="5"/>
  <c r="AQ132" i="5"/>
  <c r="AQ145" i="5"/>
  <c r="AQ146" i="5"/>
  <c r="AQ147" i="5"/>
  <c r="AQ149" i="5"/>
  <c r="AQ150" i="5"/>
  <c r="AQ111" i="5"/>
  <c r="AQ415" i="5"/>
  <c r="AQ416" i="5"/>
  <c r="AQ417" i="5"/>
  <c r="AQ418" i="5"/>
  <c r="AQ419" i="5"/>
  <c r="AQ420" i="5"/>
  <c r="AQ421" i="5"/>
  <c r="AQ422" i="5"/>
  <c r="AQ423" i="5"/>
  <c r="AQ424" i="5"/>
  <c r="AQ425" i="5"/>
  <c r="AQ426" i="5"/>
  <c r="AQ427" i="5"/>
  <c r="AQ428" i="5"/>
  <c r="AQ414" i="5"/>
  <c r="AQ394" i="5"/>
  <c r="AQ395" i="5"/>
  <c r="AQ396" i="5"/>
  <c r="AQ397" i="5"/>
  <c r="AQ398" i="5"/>
  <c r="AQ399" i="5"/>
  <c r="AQ400" i="5"/>
  <c r="AQ401" i="5"/>
  <c r="AQ402" i="5"/>
  <c r="AQ403" i="5"/>
  <c r="AQ404" i="5"/>
  <c r="AQ405" i="5"/>
  <c r="AQ406" i="5"/>
  <c r="AQ407" i="5"/>
  <c r="AQ408" i="5"/>
  <c r="AQ393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57" i="5"/>
  <c r="AQ358" i="5"/>
  <c r="AQ359" i="5"/>
  <c r="AQ360" i="5"/>
  <c r="AQ361" i="5"/>
  <c r="AQ362" i="5"/>
  <c r="AQ363" i="5"/>
  <c r="AQ364" i="5"/>
  <c r="AQ365" i="5"/>
  <c r="AQ366" i="5"/>
  <c r="AQ367" i="5"/>
  <c r="AQ368" i="5"/>
  <c r="AQ369" i="5"/>
  <c r="AQ370" i="5"/>
  <c r="AQ371" i="5"/>
  <c r="AQ372" i="5"/>
  <c r="AQ373" i="5"/>
  <c r="AQ374" i="5"/>
  <c r="AQ375" i="5"/>
  <c r="AQ376" i="5"/>
  <c r="AQ377" i="5"/>
  <c r="AQ378" i="5"/>
  <c r="AQ379" i="5"/>
  <c r="AQ380" i="5"/>
  <c r="AQ381" i="5"/>
  <c r="AQ382" i="5"/>
  <c r="AQ383" i="5"/>
  <c r="AQ384" i="5"/>
  <c r="AQ385" i="5"/>
  <c r="AQ386" i="5"/>
  <c r="AQ387" i="5"/>
  <c r="AQ388" i="5"/>
  <c r="AQ341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310" i="5"/>
  <c r="AQ311" i="5"/>
  <c r="AQ312" i="5"/>
  <c r="AQ313" i="5"/>
  <c r="AQ314" i="5"/>
  <c r="AQ315" i="5"/>
  <c r="AQ319" i="5"/>
  <c r="AQ320" i="5"/>
  <c r="AQ321" i="5"/>
  <c r="AQ322" i="5"/>
  <c r="AQ323" i="5"/>
  <c r="AQ324" i="5"/>
  <c r="AQ325" i="5"/>
  <c r="AQ326" i="5"/>
  <c r="AQ327" i="5"/>
  <c r="AQ328" i="5"/>
  <c r="AQ329" i="5"/>
  <c r="AQ330" i="5"/>
  <c r="AQ331" i="5"/>
  <c r="AQ332" i="5"/>
  <c r="AQ333" i="5"/>
  <c r="AQ334" i="5"/>
  <c r="AQ335" i="5"/>
  <c r="AQ336" i="5"/>
  <c r="AQ289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40" i="5"/>
  <c r="AQ193" i="5"/>
  <c r="AQ194" i="5"/>
  <c r="AS194" i="5" s="1"/>
  <c r="AQ195" i="5"/>
  <c r="AS195" i="5" s="1"/>
  <c r="AQ196" i="5"/>
  <c r="AQ197" i="5"/>
  <c r="AQ198" i="5"/>
  <c r="AS198" i="5" s="1"/>
  <c r="AQ199" i="5"/>
  <c r="AQ200" i="5"/>
  <c r="AQ201" i="5"/>
  <c r="AQ202" i="5"/>
  <c r="AS202" i="5" s="1"/>
  <c r="AQ203" i="5"/>
  <c r="AQ204" i="5"/>
  <c r="AQ205" i="5"/>
  <c r="AQ206" i="5"/>
  <c r="AQ207" i="5"/>
  <c r="AQ208" i="5"/>
  <c r="AQ209" i="5"/>
  <c r="AQ210" i="5"/>
  <c r="AS210" i="5" s="1"/>
  <c r="AQ211" i="5"/>
  <c r="AQ212" i="5"/>
  <c r="AQ213" i="5"/>
  <c r="AQ214" i="5"/>
  <c r="AS214" i="5" s="1"/>
  <c r="AQ215" i="5"/>
  <c r="AQ216" i="5"/>
  <c r="AQ217" i="5"/>
  <c r="AQ218" i="5"/>
  <c r="AQ219" i="5"/>
  <c r="AQ220" i="5"/>
  <c r="AQ221" i="5"/>
  <c r="AQ222" i="5"/>
  <c r="AS222" i="5" s="1"/>
  <c r="AQ223" i="5"/>
  <c r="AQ224" i="5"/>
  <c r="AQ225" i="5"/>
  <c r="AQ226" i="5"/>
  <c r="AS226" i="5" s="1"/>
  <c r="AQ227" i="5"/>
  <c r="AQ228" i="5"/>
  <c r="AQ229" i="5"/>
  <c r="AQ230" i="5"/>
  <c r="AQ231" i="5"/>
  <c r="AQ232" i="5"/>
  <c r="AQ233" i="5"/>
  <c r="AQ234" i="5"/>
  <c r="AS234" i="5" s="1"/>
  <c r="AQ235" i="5"/>
  <c r="AQ192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55" i="5"/>
  <c r="AR195" i="5"/>
  <c r="AS206" i="5" l="1"/>
  <c r="AS218" i="5"/>
  <c r="AS230" i="5"/>
  <c r="AR428" i="5"/>
  <c r="AR427" i="5"/>
  <c r="AR426" i="5"/>
  <c r="AR424" i="5"/>
  <c r="AR423" i="5"/>
  <c r="AR422" i="5"/>
  <c r="AR421" i="5"/>
  <c r="AR420" i="5"/>
  <c r="AR419" i="5"/>
  <c r="AR418" i="5"/>
  <c r="AR417" i="5"/>
  <c r="AR416" i="5"/>
  <c r="AR414" i="5"/>
  <c r="AR408" i="5"/>
  <c r="AR407" i="5"/>
  <c r="AR406" i="5"/>
  <c r="AR405" i="5"/>
  <c r="AR403" i="5"/>
  <c r="AR402" i="5"/>
  <c r="AR401" i="5"/>
  <c r="AR400" i="5"/>
  <c r="AR399" i="5"/>
  <c r="AR387" i="5"/>
  <c r="AR388" i="5"/>
  <c r="AR386" i="5"/>
  <c r="AR381" i="5"/>
  <c r="AR382" i="5"/>
  <c r="AR383" i="5"/>
  <c r="AR384" i="5"/>
  <c r="AR385" i="5"/>
  <c r="AR380" i="5"/>
  <c r="AR375" i="5"/>
  <c r="AR376" i="5"/>
  <c r="AR377" i="5"/>
  <c r="AR378" i="5"/>
  <c r="AR379" i="5"/>
  <c r="AR374" i="5"/>
  <c r="AR372" i="5"/>
  <c r="AR373" i="5"/>
  <c r="AR371" i="5"/>
  <c r="AR369" i="5"/>
  <c r="AR370" i="5"/>
  <c r="AR368" i="5"/>
  <c r="AR366" i="5"/>
  <c r="AR367" i="5"/>
  <c r="AR365" i="5"/>
  <c r="AR363" i="5"/>
  <c r="AR364" i="5"/>
  <c r="AR362" i="5"/>
  <c r="AR357" i="5"/>
  <c r="AR358" i="5"/>
  <c r="AR359" i="5"/>
  <c r="AR360" i="5"/>
  <c r="AR361" i="5"/>
  <c r="AR356" i="5"/>
  <c r="AR342" i="5"/>
  <c r="AR343" i="5"/>
  <c r="AR344" i="5"/>
  <c r="AR345" i="5"/>
  <c r="AR346" i="5"/>
  <c r="AR347" i="5"/>
  <c r="AR348" i="5"/>
  <c r="AR349" i="5"/>
  <c r="AR350" i="5"/>
  <c r="AR351" i="5"/>
  <c r="AR352" i="5"/>
  <c r="AR353" i="5"/>
  <c r="AR354" i="5"/>
  <c r="AR355" i="5"/>
  <c r="AR341" i="5"/>
  <c r="AR336" i="5"/>
  <c r="AR335" i="5"/>
  <c r="AR334" i="5"/>
  <c r="AR326" i="5"/>
  <c r="AR327" i="5"/>
  <c r="AR328" i="5"/>
  <c r="AR329" i="5"/>
  <c r="AR330" i="5"/>
  <c r="AR331" i="5"/>
  <c r="AR332" i="5"/>
  <c r="AR333" i="5"/>
  <c r="AR325" i="5"/>
  <c r="AR314" i="5"/>
  <c r="AR315" i="5"/>
  <c r="AR319" i="5"/>
  <c r="AR320" i="5"/>
  <c r="AR321" i="5"/>
  <c r="AR322" i="5"/>
  <c r="AR323" i="5"/>
  <c r="AR324" i="5"/>
  <c r="AR313" i="5"/>
  <c r="AR311" i="5"/>
  <c r="AR312" i="5"/>
  <c r="AR310" i="5"/>
  <c r="AR305" i="5"/>
  <c r="AR306" i="5"/>
  <c r="AR307" i="5"/>
  <c r="AR308" i="5"/>
  <c r="AR309" i="5"/>
  <c r="AR304" i="5"/>
  <c r="AR302" i="5"/>
  <c r="AR303" i="5"/>
  <c r="AR301" i="5"/>
  <c r="AR296" i="5"/>
  <c r="AR297" i="5"/>
  <c r="AR298" i="5"/>
  <c r="AR299" i="5"/>
  <c r="AR300" i="5"/>
  <c r="AR295" i="5"/>
  <c r="AR293" i="5"/>
  <c r="AR294" i="5"/>
  <c r="AR292" i="5"/>
  <c r="AR290" i="5"/>
  <c r="AR291" i="5"/>
  <c r="AR289" i="5"/>
  <c r="AR280" i="5"/>
  <c r="AR281" i="5"/>
  <c r="AR282" i="5"/>
  <c r="AR283" i="5"/>
  <c r="AR284" i="5"/>
  <c r="AR279" i="5"/>
  <c r="AR271" i="5"/>
  <c r="AR272" i="5"/>
  <c r="AR273" i="5"/>
  <c r="AR274" i="5"/>
  <c r="AR275" i="5"/>
  <c r="AR276" i="5"/>
  <c r="AR277" i="5"/>
  <c r="AR278" i="5"/>
  <c r="AR270" i="5"/>
  <c r="AR265" i="5"/>
  <c r="AR266" i="5"/>
  <c r="AR267" i="5"/>
  <c r="AR268" i="5"/>
  <c r="AR269" i="5"/>
  <c r="AR264" i="5"/>
  <c r="AR262" i="5"/>
  <c r="AR263" i="5"/>
  <c r="AR261" i="5"/>
  <c r="AR256" i="5"/>
  <c r="AR257" i="5"/>
  <c r="AR258" i="5"/>
  <c r="AR259" i="5"/>
  <c r="AR260" i="5"/>
  <c r="AR255" i="5"/>
  <c r="AR253" i="5"/>
  <c r="AR254" i="5"/>
  <c r="AR252" i="5"/>
  <c r="AR247" i="5"/>
  <c r="AR248" i="5"/>
  <c r="AR249" i="5"/>
  <c r="AR250" i="5"/>
  <c r="AR251" i="5"/>
  <c r="AR246" i="5"/>
  <c r="AR244" i="5"/>
  <c r="AR245" i="5"/>
  <c r="AR243" i="5"/>
  <c r="AR241" i="5"/>
  <c r="AR242" i="5"/>
  <c r="AR240" i="5"/>
  <c r="AR229" i="5"/>
  <c r="AR231" i="5"/>
  <c r="AR232" i="5"/>
  <c r="AR233" i="5"/>
  <c r="AR235" i="5"/>
  <c r="AR228" i="5"/>
  <c r="AR213" i="5"/>
  <c r="AR215" i="5"/>
  <c r="AR216" i="5"/>
  <c r="AR217" i="5"/>
  <c r="AR219" i="5"/>
  <c r="AR220" i="5"/>
  <c r="AR221" i="5"/>
  <c r="AR223" i="5"/>
  <c r="AR224" i="5"/>
  <c r="AR225" i="5"/>
  <c r="AR227" i="5"/>
  <c r="AR212" i="5"/>
  <c r="AR209" i="5"/>
  <c r="AR211" i="5"/>
  <c r="AR208" i="5"/>
  <c r="AR205" i="5"/>
  <c r="AR207" i="5"/>
  <c r="AR204" i="5"/>
  <c r="AR197" i="5"/>
  <c r="AR199" i="5"/>
  <c r="AR200" i="5"/>
  <c r="AR201" i="5"/>
  <c r="AR203" i="5"/>
  <c r="AR196" i="5"/>
  <c r="AR193" i="5"/>
  <c r="AR192" i="5"/>
  <c r="AR183" i="5"/>
  <c r="AR184" i="5"/>
  <c r="AR185" i="5"/>
  <c r="AR186" i="5"/>
  <c r="AR187" i="5"/>
  <c r="AR182" i="5"/>
  <c r="AR171" i="5"/>
  <c r="AR172" i="5"/>
  <c r="AR173" i="5"/>
  <c r="AR174" i="5"/>
  <c r="AR175" i="5"/>
  <c r="AR176" i="5"/>
  <c r="AR177" i="5"/>
  <c r="AR178" i="5"/>
  <c r="AR179" i="5"/>
  <c r="AR180" i="5"/>
  <c r="AR181" i="5"/>
  <c r="AR170" i="5"/>
  <c r="AR168" i="5"/>
  <c r="AR169" i="5"/>
  <c r="AR167" i="5"/>
  <c r="AR165" i="5"/>
  <c r="AR166" i="5"/>
  <c r="AR164" i="5"/>
  <c r="AR159" i="5"/>
  <c r="AR160" i="5"/>
  <c r="AR161" i="5"/>
  <c r="AR162" i="5"/>
  <c r="AR163" i="5"/>
  <c r="AR158" i="5"/>
  <c r="AR156" i="5"/>
  <c r="AR157" i="5"/>
  <c r="AR155" i="5"/>
  <c r="AR132" i="5"/>
  <c r="AR145" i="5"/>
  <c r="AR146" i="5"/>
  <c r="AR131" i="5"/>
  <c r="AR92" i="5"/>
  <c r="AR101" i="5"/>
  <c r="AR102" i="5"/>
  <c r="AR91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419" i="5" l="1"/>
  <c r="AS420" i="5"/>
  <c r="AS421" i="5"/>
  <c r="AS422" i="5"/>
  <c r="AS423" i="5"/>
  <c r="AS424" i="5"/>
  <c r="AS425" i="5"/>
  <c r="AS426" i="5"/>
  <c r="AS427" i="5"/>
  <c r="AS428" i="5"/>
  <c r="AS399" i="5" l="1"/>
  <c r="AS400" i="5"/>
  <c r="AS401" i="5"/>
  <c r="AS402" i="5"/>
  <c r="AS403" i="5"/>
  <c r="AS404" i="5"/>
  <c r="AS405" i="5"/>
  <c r="AS406" i="5"/>
  <c r="AS407" i="5"/>
  <c r="AS408" i="5"/>
  <c r="AS360" i="5"/>
  <c r="AS361" i="5"/>
  <c r="AS362" i="5"/>
  <c r="AS363" i="5"/>
  <c r="AS364" i="5"/>
  <c r="AS365" i="5"/>
  <c r="AS366" i="5"/>
  <c r="AS367" i="5"/>
  <c r="AS368" i="5"/>
  <c r="AS369" i="5"/>
  <c r="AS370" i="5"/>
  <c r="AS371" i="5"/>
  <c r="AS372" i="5"/>
  <c r="AS373" i="5"/>
  <c r="AS374" i="5"/>
  <c r="AS375" i="5"/>
  <c r="AS376" i="5"/>
  <c r="AS377" i="5"/>
  <c r="AS378" i="5"/>
  <c r="AS379" i="5"/>
  <c r="AS380" i="5"/>
  <c r="AS381" i="5"/>
  <c r="AS382" i="5"/>
  <c r="AS383" i="5"/>
  <c r="AS384" i="5"/>
  <c r="AS385" i="5"/>
  <c r="AS310" i="5"/>
  <c r="AS311" i="5"/>
  <c r="AS312" i="5"/>
  <c r="AS313" i="5"/>
  <c r="AS314" i="5"/>
  <c r="AS315" i="5"/>
  <c r="AS319" i="5"/>
  <c r="AS320" i="5"/>
  <c r="AS321" i="5"/>
  <c r="AS322" i="5"/>
  <c r="AS323" i="5"/>
  <c r="AS324" i="5"/>
  <c r="AS325" i="5"/>
  <c r="AS326" i="5"/>
  <c r="AS327" i="5"/>
  <c r="AS328" i="5"/>
  <c r="AS329" i="5"/>
  <c r="AS330" i="5"/>
  <c r="AS331" i="5"/>
  <c r="AS332" i="5"/>
  <c r="AS333" i="5"/>
  <c r="AS334" i="5"/>
  <c r="AS270" i="5"/>
  <c r="AS271" i="5"/>
  <c r="AS272" i="5"/>
  <c r="AS273" i="5"/>
  <c r="AS274" i="5"/>
  <c r="AS275" i="5"/>
  <c r="AS276" i="5"/>
  <c r="AS277" i="5"/>
  <c r="AS278" i="5"/>
  <c r="AS279" i="5"/>
  <c r="AS280" i="5"/>
  <c r="AS281" i="5"/>
  <c r="AS282" i="5"/>
  <c r="AS283" i="5"/>
  <c r="AS265" i="5"/>
  <c r="AS266" i="5"/>
  <c r="AS267" i="5"/>
  <c r="AS268" i="5"/>
  <c r="AS220" i="5"/>
  <c r="AS221" i="5"/>
  <c r="AS223" i="5"/>
  <c r="AS224" i="5"/>
  <c r="AS225" i="5"/>
  <c r="AS227" i="5"/>
  <c r="AS228" i="5"/>
  <c r="AS229" i="5"/>
  <c r="AS231" i="5"/>
  <c r="AS232" i="5"/>
  <c r="AS233" i="5"/>
  <c r="AS235" i="5"/>
  <c r="AS159" i="5" l="1"/>
  <c r="AS183" i="5"/>
  <c r="AS184" i="5"/>
  <c r="AS185" i="5"/>
  <c r="AS186" i="5"/>
  <c r="AS187" i="5"/>
  <c r="AS182" i="5"/>
  <c r="AS174" i="5"/>
  <c r="AS175" i="5"/>
  <c r="AS176" i="5"/>
  <c r="AS177" i="5"/>
  <c r="AS178" i="5"/>
  <c r="AS179" i="5"/>
  <c r="AS180" i="5"/>
  <c r="AS181" i="5"/>
  <c r="AS173" i="5"/>
  <c r="AR149" i="5"/>
  <c r="AR150" i="5"/>
  <c r="AR147" i="5"/>
  <c r="AR65" i="5"/>
  <c r="AR66" i="5"/>
  <c r="AR64" i="5"/>
  <c r="AR105" i="5"/>
  <c r="AR106" i="5"/>
  <c r="AR103" i="5"/>
  <c r="AR127" i="5"/>
  <c r="AR128" i="5"/>
  <c r="AR130" i="5"/>
  <c r="AR124" i="5"/>
  <c r="AR126" i="5"/>
  <c r="AR123" i="5"/>
  <c r="AR119" i="5"/>
  <c r="AR120" i="5"/>
  <c r="AR122" i="5"/>
  <c r="AR116" i="5"/>
  <c r="AR118" i="5"/>
  <c r="AR115" i="5"/>
  <c r="AR112" i="5"/>
  <c r="AR114" i="5"/>
  <c r="AR111" i="5"/>
  <c r="AS172" i="5"/>
  <c r="AS171" i="5"/>
  <c r="AS170" i="5"/>
  <c r="AS169" i="5"/>
  <c r="AS168" i="5"/>
  <c r="AS167" i="5"/>
  <c r="AS166" i="5"/>
  <c r="AS165" i="5"/>
  <c r="AS164" i="5"/>
  <c r="AS163" i="5"/>
  <c r="AS162" i="5"/>
  <c r="AS161" i="5"/>
  <c r="AS160" i="5"/>
  <c r="AS158" i="5"/>
  <c r="AS157" i="5"/>
  <c r="AS156" i="5"/>
  <c r="AS155" i="5"/>
  <c r="AQ106" i="5"/>
  <c r="AQ105" i="5"/>
  <c r="AQ103" i="5"/>
  <c r="AQ102" i="5"/>
  <c r="AS102" i="5" s="1"/>
  <c r="AQ101" i="5"/>
  <c r="AS101" i="5" s="1"/>
  <c r="AQ92" i="5"/>
  <c r="AS92" i="5" s="1"/>
  <c r="AQ91" i="5"/>
  <c r="AS91" i="5" s="1"/>
  <c r="AR90" i="5"/>
  <c r="AQ90" i="5"/>
  <c r="AR88" i="5"/>
  <c r="AQ88" i="5"/>
  <c r="AR87" i="5"/>
  <c r="AQ87" i="5"/>
  <c r="AR86" i="5"/>
  <c r="AQ86" i="5"/>
  <c r="AR84" i="5"/>
  <c r="AQ84" i="5"/>
  <c r="AR83" i="5"/>
  <c r="AQ83" i="5"/>
  <c r="AR82" i="5"/>
  <c r="AQ82" i="5"/>
  <c r="AR80" i="5"/>
  <c r="AQ80" i="5"/>
  <c r="AR79" i="5"/>
  <c r="AQ79" i="5"/>
  <c r="AR78" i="5"/>
  <c r="AQ78" i="5"/>
  <c r="AR76" i="5"/>
  <c r="AQ76" i="5"/>
  <c r="AR75" i="5"/>
  <c r="AQ75" i="5"/>
  <c r="AR74" i="5"/>
  <c r="AQ74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S418" i="5"/>
  <c r="AS417" i="5"/>
  <c r="AS416" i="5"/>
  <c r="AS415" i="5"/>
  <c r="AS414" i="5"/>
  <c r="AS398" i="5"/>
  <c r="AS397" i="5"/>
  <c r="AS396" i="5"/>
  <c r="AS395" i="5"/>
  <c r="AS394" i="5"/>
  <c r="AS393" i="5"/>
  <c r="AS388" i="5"/>
  <c r="AS387" i="5"/>
  <c r="AS386" i="5"/>
  <c r="AS359" i="5"/>
  <c r="AS358" i="5"/>
  <c r="AS357" i="5"/>
  <c r="AS356" i="5"/>
  <c r="AS355" i="5"/>
  <c r="AS354" i="5"/>
  <c r="AS353" i="5"/>
  <c r="AS352" i="5"/>
  <c r="AS351" i="5"/>
  <c r="AS350" i="5"/>
  <c r="AS349" i="5"/>
  <c r="AS348" i="5"/>
  <c r="AS347" i="5"/>
  <c r="AS346" i="5"/>
  <c r="AS345" i="5"/>
  <c r="AS344" i="5"/>
  <c r="AS343" i="5"/>
  <c r="AS342" i="5"/>
  <c r="AS341" i="5"/>
  <c r="AS336" i="5"/>
  <c r="AS335" i="5"/>
  <c r="AS309" i="5"/>
  <c r="AS308" i="5"/>
  <c r="AS307" i="5"/>
  <c r="AS306" i="5"/>
  <c r="AS305" i="5"/>
  <c r="AS304" i="5"/>
  <c r="AS303" i="5"/>
  <c r="AS302" i="5"/>
  <c r="AS301" i="5"/>
  <c r="AS300" i="5"/>
  <c r="AS299" i="5"/>
  <c r="AS298" i="5"/>
  <c r="AS297" i="5"/>
  <c r="AS296" i="5"/>
  <c r="AS295" i="5"/>
  <c r="AS294" i="5"/>
  <c r="AS293" i="5"/>
  <c r="AS292" i="5"/>
  <c r="AS291" i="5"/>
  <c r="AS290" i="5"/>
  <c r="AS289" i="5"/>
  <c r="AS284" i="5"/>
  <c r="AS269" i="5"/>
  <c r="AS264" i="5"/>
  <c r="AS263" i="5"/>
  <c r="AS262" i="5"/>
  <c r="AS261" i="5"/>
  <c r="AS260" i="5"/>
  <c r="AS259" i="5"/>
  <c r="AS258" i="5"/>
  <c r="AS257" i="5"/>
  <c r="AS256" i="5"/>
  <c r="AS255" i="5"/>
  <c r="AS254" i="5"/>
  <c r="AS253" i="5"/>
  <c r="AS252" i="5"/>
  <c r="AS251" i="5"/>
  <c r="AS250" i="5"/>
  <c r="AS249" i="5"/>
  <c r="AS248" i="5"/>
  <c r="AS247" i="5"/>
  <c r="AS246" i="5"/>
  <c r="AS245" i="5"/>
  <c r="AS244" i="5"/>
  <c r="AS243" i="5"/>
  <c r="AS242" i="5"/>
  <c r="AS241" i="5"/>
  <c r="AS240" i="5"/>
  <c r="AS219" i="5"/>
  <c r="AS217" i="5"/>
  <c r="AS216" i="5"/>
  <c r="AS215" i="5"/>
  <c r="AS213" i="5"/>
  <c r="AS212" i="5"/>
  <c r="AS211" i="5"/>
  <c r="AS209" i="5"/>
  <c r="AS208" i="5"/>
  <c r="AS207" i="5"/>
  <c r="AS205" i="5"/>
  <c r="AS204" i="5"/>
  <c r="AS203" i="5"/>
  <c r="AS201" i="5"/>
  <c r="AS200" i="5"/>
  <c r="AS199" i="5"/>
  <c r="AS197" i="5"/>
  <c r="AS196" i="5"/>
  <c r="AS193" i="5"/>
  <c r="AS192" i="5"/>
  <c r="AS146" i="5"/>
  <c r="AS145" i="5"/>
  <c r="AS132" i="5"/>
  <c r="AS131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47" i="5" l="1"/>
  <c r="AS150" i="5"/>
  <c r="AS149" i="5"/>
  <c r="AS119" i="5"/>
  <c r="AS127" i="5"/>
  <c r="AS12" i="5"/>
  <c r="AS20" i="5"/>
  <c r="AS76" i="5"/>
  <c r="AS87" i="5"/>
  <c r="AS19" i="5"/>
  <c r="AS112" i="5"/>
  <c r="AS78" i="5"/>
  <c r="AS88" i="5"/>
  <c r="AS118" i="5"/>
  <c r="AS17" i="5"/>
  <c r="AS80" i="5"/>
  <c r="AS72" i="5"/>
  <c r="AS23" i="5"/>
  <c r="AS115" i="5"/>
  <c r="AS114" i="5"/>
  <c r="AS111" i="5"/>
  <c r="AS120" i="5"/>
  <c r="AS79" i="5"/>
  <c r="AS90" i="5"/>
  <c r="AS122" i="5"/>
  <c r="AS130" i="5"/>
  <c r="AS21" i="5"/>
  <c r="AS106" i="5"/>
  <c r="AS82" i="5"/>
  <c r="AS74" i="5"/>
  <c r="AS75" i="5"/>
  <c r="AS86" i="5"/>
  <c r="AS18" i="5"/>
  <c r="AS123" i="5"/>
  <c r="AS64" i="5"/>
  <c r="AS50" i="5"/>
  <c r="AS116" i="5"/>
  <c r="AS124" i="5"/>
  <c r="AS45" i="5"/>
  <c r="AS105" i="5"/>
  <c r="AS128" i="5"/>
  <c r="AS126" i="5"/>
  <c r="AS103" i="5"/>
  <c r="AS83" i="5"/>
  <c r="AS14" i="5"/>
  <c r="AS22" i="5"/>
  <c r="AS84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<sst xmlns="http://schemas.openxmlformats.org/spreadsheetml/2006/main" count="1903" uniqueCount="161">
  <si>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</si>
  <si>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</si>
  <si>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</si>
  <si>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</si>
  <si>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</si>
  <si>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</si>
  <si>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</si>
  <si>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</si>
  <si>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</si>
  <si>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</si>
  <si>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</si>
  <si>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</si>
  <si>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</si>
  <si>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</si>
  <si>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</si>
  <si>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</si>
  <si>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</si>
  <si>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</si>
  <si>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</si>
  <si>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</si>
  <si>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</si>
  <si>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</si>
  <si>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</si>
  <si>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</si>
  <si>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</si>
  <si>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</si>
  <si>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</si>
  <si>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</si>
  <si>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</si>
  <si>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</si>
  <si>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</si>
  <si>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</si>
  <si>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</si>
  <si>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</si>
  <si>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</si>
  <si>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</si>
  <si>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</si>
  <si>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</si>
  <si>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</si>
  <si>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</si>
  <si>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</si>
  <si>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</si>
  <si>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</si>
  <si>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</si>
  <si>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</si>
  <si>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</si>
  <si>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</si>
  <si>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</si>
  <si>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</si>
  <si>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</si>
  <si>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</si>
  <si>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</si>
  <si>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</si>
  <si>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</si>
  <si>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</si>
  <si>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</si>
  <si>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</si>
  <si>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</si>
  <si>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</si>
  <si>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</si>
  <si>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</si>
  <si>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</si>
  <si>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</si>
  <si>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</si>
  <si>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</si>
  <si>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</si>
  <si>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</si>
  <si>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</si>
  <si>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</si>
  <si>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</si>
  <si>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</si>
  <si>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</si>
  <si>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</si>
  <si>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</si>
  <si>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</si>
  <si>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</si>
  <si>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</si>
  <si>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</si>
  <si>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</si>
  <si>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</si>
  <si>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</si>
  <si>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</si>
  <si>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</si>
  <si>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</si>
  <si>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</si>
  <si>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</si>
  <si>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</si>
  <si>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</si>
  <si>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</si>
  <si>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</si>
  <si>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</si>
  <si>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</si>
  <si>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</si>
  <si>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</si>
  <si>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</si>
  <si>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</si>
  <si>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</si>
  <si>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</si>
  <si>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</si>
  <si>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</si>
  <si>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</si>
  <si>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</si>
  <si>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</si>
  <si>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</si>
  <si>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</si>
  <si>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</si>
  <si>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</si>
  <si>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</si>
  <si>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</si>
  <si>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</si>
  <si>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</si>
  <si>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</si>
  <si>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</si>
  <si>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</si>
  <si>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</si>
  <si>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</si>
  <si>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</si>
  <si>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</si>
  <si>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</si>
  <si>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</si>
  <si>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</si>
  <si>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</si>
  <si>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</si>
  <si>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</si>
  <si>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</si>
  <si>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</si>
  <si>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</si>
  <si>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</si>
  <si>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</si>
  <si>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</si>
  <si>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</si>
  <si>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6г</t>
  </si>
  <si>
    <t>КР</t>
  </si>
  <si>
    <t>МАОУ СОШ №96</t>
  </si>
  <si>
    <t>год</t>
  </si>
  <si>
    <t>СОЧ</t>
  </si>
  <si>
    <t>ИЗЛ</t>
  </si>
  <si>
    <t>Соч - сочинение</t>
  </si>
  <si>
    <t>ДИК</t>
  </si>
  <si>
    <t>ПР.Р</t>
  </si>
  <si>
    <t>ДР</t>
  </si>
  <si>
    <t>ПР.р</t>
  </si>
  <si>
    <t>СД</t>
  </si>
  <si>
    <t>ПР.р - практическая работа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</si>
  <si>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rFont val="Times New Roman"/>
        <family val="1"/>
        <charset val="204"/>
      </rPr>
      <t>стартовая диагностика (СД)</t>
    </r>
    <r>
      <rPr>
        <sz val="10"/>
        <color rgb="FFFFC000"/>
        <rFont val="Times New Roman"/>
        <family val="1"/>
        <charset val="204"/>
      </rPr>
      <t>;</t>
    </r>
    <r>
      <rPr>
        <sz val="10"/>
        <color theme="1"/>
        <rFont val="Times New Roman"/>
        <family val="1"/>
        <charset val="204"/>
      </rPr>
      <t xml:space="preserve">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</si>
  <si>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3г</t>
  </si>
  <si>
    <t>4г</t>
  </si>
  <si>
    <t>КР - контрольная работа, ПРр. - проверочная работа, ДР - диагностическая работа</t>
  </si>
  <si>
    <t>221/1-о</t>
  </si>
  <si>
    <t>ИС</t>
  </si>
  <si>
    <t>ИС (И)</t>
  </si>
  <si>
    <t>№ 59-о от 25.03.2026</t>
  </si>
  <si>
    <t>ВПР</t>
  </si>
  <si>
    <t>Иностранный язык (английский)</t>
  </si>
  <si>
    <t>Иностранный язык (англ)</t>
  </si>
  <si>
    <t>ВПР1</t>
  </si>
  <si>
    <t>ВПР2</t>
  </si>
  <si>
    <t>ВПР 1</t>
  </si>
  <si>
    <t>ВПР 2</t>
  </si>
  <si>
    <t>РТ мт</t>
  </si>
  <si>
    <t>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</si>
</sst>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sz val="10"/>
      <color theme="1"/>
      <name val="Times New Roman"/>
      <family val="1"/>
      <charset val="2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12" borderId="9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49" fontId="19" fillId="13" borderId="1" xfId="0" applyNumberFormat="1" applyFont="1" applyFill="1" applyBorder="1" applyAlignment="1">
      <alignment vertical="center"/>
    </xf>
    <xf numFmtId="49" fontId="25" fillId="13" borderId="1" xfId="0" applyNumberFormat="1" applyFont="1" applyFill="1" applyBorder="1" applyAlignment="1">
      <alignment vertical="center"/>
    </xf>
    <xf numFmtId="0" fontId="29" fillId="13" borderId="1" xfId="0" applyFont="1" applyFill="1" applyBorder="1" applyAlignment="1">
      <alignment vertical="center"/>
    </xf>
    <xf numFmtId="14" fontId="19" fillId="13" borderId="0" xfId="0" applyNumberFormat="1" applyFont="1" applyFill="1" applyAlignment="1">
      <alignment horizontal="left"/>
    </xf>
    <xf numFmtId="0" fontId="2" fillId="13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13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2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activeCell="D4" sqref="D4"/>
    </sheetView>
  </sheetViews>
  <sheetFormatPr defaultRowHeight="15"/>
  <cols>
    <col min="1" max="1" width="123.42578125" customWidth="1"/>
  </cols>
  <sheetData>
    <row r="1" spans="1:1" ht="20.25">
      <c r="A1" s="11" t="s">
        <v>51</v>
      </c>
    </row>
    <row r="2" spans="1:1" ht="18.75">
      <c r="A2" s="12"/>
    </row>
    <row r="3" spans="1:1" ht="138.75" customHeight="1">
      <c r="A3" s="13" t="s">
        <v>128</v>
      </c>
    </row>
    <row r="4" spans="1:1" ht="262.5">
      <c r="A4" s="18" t="s">
        <v>121</v>
      </c>
    </row>
    <row r="5" spans="1:1" ht="31.5" customHeight="1">
      <c r="A5" s="13" t="s">
        <v>42</v>
      </c>
    </row>
    <row r="6" spans="1:1" ht="28.5" customHeight="1">
      <c r="A6" s="14" t="s">
        <v>43</v>
      </c>
    </row>
    <row r="7" spans="1:1" ht="19.5" customHeight="1">
      <c r="A7" s="14" t="s">
        <v>44</v>
      </c>
    </row>
    <row r="8" spans="1:1" s="16" customFormat="1" ht="26.25" customHeight="1">
      <c r="A8" s="15" t="s">
        <v>90</v>
      </c>
    </row>
    <row r="9" spans="1:1" s="16" customFormat="1" ht="25.5" customHeight="1">
      <c r="A9" s="15" t="s">
        <v>45</v>
      </c>
    </row>
    <row r="10" spans="1:1" s="16" customFormat="1" ht="39" customHeight="1">
      <c r="A10" s="19" t="s">
        <v>59</v>
      </c>
    </row>
    <row r="11" spans="1:1" s="16" customFormat="1" ht="36.75" customHeight="1">
      <c r="A11" s="19" t="s">
        <v>91</v>
      </c>
    </row>
    <row r="12" spans="1:1" s="16" customFormat="1" ht="18.75">
      <c r="A12" s="15" t="s">
        <v>124</v>
      </c>
    </row>
    <row r="13" spans="1:1" s="16" customFormat="1" ht="37.5">
      <c r="A13" s="17" t="s">
        <v>46</v>
      </c>
    </row>
    <row r="14" spans="1:1" s="16" customFormat="1" ht="18.75">
      <c r="A14" s="19" t="s">
        <v>72</v>
      </c>
    </row>
    <row r="15" spans="1:1" s="16" customFormat="1" ht="18.75">
      <c r="A15" s="15" t="s">
        <v>47</v>
      </c>
    </row>
    <row r="16" spans="1:1" s="16" customFormat="1" ht="18.75">
      <c r="A16" s="19" t="s">
        <v>65</v>
      </c>
    </row>
    <row r="17" spans="1:1" s="16" customFormat="1" ht="18.75">
      <c r="A17" s="15" t="s">
        <v>48</v>
      </c>
    </row>
    <row r="18" spans="1:1" s="16" customFormat="1" ht="37.5">
      <c r="A18" s="19" t="s">
        <v>119</v>
      </c>
    </row>
    <row r="19" spans="1:1" s="16" customFormat="1" ht="18.75">
      <c r="A19" s="17" t="s">
        <v>49</v>
      </c>
    </row>
    <row r="20" spans="1:1" s="16" customFormat="1" ht="37.5">
      <c r="A20" s="19" t="s">
        <v>73</v>
      </c>
    </row>
    <row r="21" spans="1:1" s="16" customFormat="1" ht="37.5">
      <c r="A21" s="15" t="s">
        <v>130</v>
      </c>
    </row>
    <row r="22" spans="1:1" s="16" customFormat="1" ht="18">
      <c r="A22" s="15"/>
    </row>
    <row r="23" spans="1:1" s="16" customFormat="1" ht="150">
      <c r="A23" s="17" t="s">
        <v>129</v>
      </c>
    </row>
    <row r="24" spans="1:1" s="16" customFormat="1" ht="37.5">
      <c r="A24" s="30" t="s">
        <v>75</v>
      </c>
    </row>
    <row r="25" spans="1:1" s="16" customFormat="1" ht="75">
      <c r="A25" s="17" t="s">
        <v>50</v>
      </c>
    </row>
    <row r="26" spans="1:1" s="16" customFormat="1" ht="93.75">
      <c r="A26" s="17" t="s">
        <v>58</v>
      </c>
    </row>
    <row r="27" spans="1:1" s="16" customFormat="1" ht="93.75">
      <c r="A27" s="30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429"/>
  <sheetViews>
    <sheetView tabSelected="1" view="pageBreakPreview" topLeftCell="A311" zoomScale="110" zoomScaleNormal="85" zoomScaleSheetLayoutView="110" workbookViewId="0">
      <selection activeCell="AK423" sqref="AK423"/>
    </sheetView>
  </sheetViews>
  <sheetFormatPr defaultRowHeight="12.75"/>
  <cols>
    <col min="1" max="1" width="11.5703125" style="1" customWidth="1"/>
    <col min="2" max="2" width="19.42578125" style="1" customWidth="1"/>
    <col min="3" max="3" width="9.85546875" style="1" customWidth="1"/>
    <col min="4" max="4" width="9.42578125" style="1" customWidth="1"/>
    <col min="5" max="5" width="6.7109375" style="1" customWidth="1"/>
    <col min="6" max="6" width="4.28515625" style="1" customWidth="1"/>
    <col min="7" max="7" width="4.140625" style="1" customWidth="1"/>
    <col min="8" max="15" width="4.28515625" style="1" customWidth="1"/>
    <col min="16" max="16" width="5.42578125" style="1" customWidth="1"/>
    <col min="17" max="20" width="4.28515625" style="1" customWidth="1"/>
    <col min="21" max="21" width="5.7109375" style="1" customWidth="1"/>
    <col min="22" max="33" width="4.28515625" style="1" customWidth="1"/>
    <col min="34" max="34" width="5.140625" style="1" customWidth="1"/>
    <col min="35" max="35" width="5.28515625" style="1" customWidth="1"/>
    <col min="36" max="36" width="5.42578125" style="1" customWidth="1"/>
    <col min="37" max="37" width="5.7109375" style="1" customWidth="1"/>
    <col min="38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7" customFormat="1" ht="63" customHeight="1">
      <c r="A1" s="28"/>
      <c r="B1" s="28"/>
      <c r="C1" s="28"/>
      <c r="D1" s="28"/>
      <c r="E1" s="28"/>
      <c r="F1" s="28"/>
      <c r="G1" s="85"/>
      <c r="H1" s="28"/>
      <c r="L1" s="87" t="s">
        <v>38</v>
      </c>
      <c r="AC1" s="78"/>
      <c r="AD1" s="78"/>
      <c r="AL1" s="78"/>
      <c r="AM1" s="78"/>
      <c r="AN1" s="78"/>
      <c r="AO1" s="78"/>
      <c r="AP1" s="78"/>
      <c r="AQ1" s="78"/>
      <c r="AR1" s="78"/>
      <c r="AS1" s="78"/>
    </row>
    <row r="2" spans="1:48" ht="21.75" customHeight="1">
      <c r="A2" s="29" t="s">
        <v>55</v>
      </c>
      <c r="B2" s="122" t="s">
        <v>67</v>
      </c>
      <c r="C2" s="88"/>
      <c r="D2" s="81"/>
      <c r="F2" s="85"/>
      <c r="G2" s="86" t="s">
        <v>122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3"/>
      <c r="AE2" s="33"/>
      <c r="AF2" s="33"/>
      <c r="AG2" s="33"/>
      <c r="AH2" s="33"/>
      <c r="AI2" s="32"/>
      <c r="AJ2" s="32"/>
      <c r="AK2" s="32"/>
      <c r="AL2" s="55"/>
      <c r="AM2" s="55"/>
      <c r="AN2" s="55"/>
      <c r="AO2" s="62"/>
      <c r="AP2" s="62"/>
      <c r="AQ2" s="62"/>
      <c r="AR2" s="62"/>
      <c r="AS2" s="62"/>
      <c r="AT2" s="32"/>
      <c r="AU2" s="32"/>
      <c r="AV2" s="32"/>
    </row>
    <row r="3" spans="1:48" ht="40.5" customHeight="1">
      <c r="A3" s="29" t="s">
        <v>68</v>
      </c>
      <c r="B3" s="123" t="s">
        <v>133</v>
      </c>
      <c r="C3" s="32"/>
      <c r="D3" s="81"/>
      <c r="E3" s="31"/>
      <c r="F3" s="31"/>
      <c r="G3" s="127" t="s">
        <v>120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9"/>
      <c r="X3" s="139" t="s">
        <v>64</v>
      </c>
      <c r="Y3" s="140"/>
      <c r="Z3" s="140"/>
      <c r="AA3" s="140"/>
      <c r="AB3" s="141"/>
      <c r="AC3" s="183" t="s">
        <v>93</v>
      </c>
      <c r="AD3" s="184"/>
      <c r="AE3" s="184"/>
      <c r="AF3" s="184"/>
      <c r="AG3" s="184"/>
      <c r="AH3" s="184"/>
      <c r="AI3" s="184"/>
      <c r="AJ3" s="184"/>
      <c r="AK3" s="184"/>
      <c r="AL3" s="184"/>
      <c r="AM3" s="185"/>
      <c r="AN3" s="194" t="s">
        <v>94</v>
      </c>
      <c r="AO3" s="194"/>
      <c r="AP3" s="58" t="s">
        <v>95</v>
      </c>
      <c r="AQ3" s="58"/>
      <c r="AR3" s="63"/>
      <c r="AS3" s="32"/>
      <c r="AT3" s="32"/>
      <c r="AU3" s="60"/>
      <c r="AV3" s="32"/>
    </row>
    <row r="4" spans="1:48" ht="18.75" customHeight="1">
      <c r="B4" s="180" t="s">
        <v>69</v>
      </c>
      <c r="C4" s="180"/>
      <c r="D4" s="32"/>
      <c r="E4" s="32"/>
      <c r="F4" s="34"/>
      <c r="G4" s="84" t="s">
        <v>97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42" t="s">
        <v>144</v>
      </c>
      <c r="Y4" s="143"/>
      <c r="Z4" s="143"/>
      <c r="AA4" s="143"/>
      <c r="AB4" s="144"/>
      <c r="AC4" s="186"/>
      <c r="AD4" s="187"/>
      <c r="AE4" s="187"/>
      <c r="AF4" s="187"/>
      <c r="AG4" s="187"/>
      <c r="AH4" s="187"/>
      <c r="AI4" s="187"/>
      <c r="AJ4" s="187"/>
      <c r="AK4" s="187"/>
      <c r="AL4" s="187"/>
      <c r="AM4" s="188"/>
      <c r="AN4" s="194"/>
      <c r="AO4" s="194"/>
      <c r="AP4" s="137" t="s">
        <v>96</v>
      </c>
      <c r="AQ4" s="137"/>
      <c r="AU4" s="60"/>
      <c r="AV4" s="32"/>
    </row>
    <row r="5" spans="1:48" ht="104.25" customHeight="1">
      <c r="A5" s="68" t="s">
        <v>70</v>
      </c>
      <c r="B5" s="121" t="s">
        <v>148</v>
      </c>
      <c r="C5" s="36" t="s">
        <v>56</v>
      </c>
      <c r="D5" s="125" t="s">
        <v>151</v>
      </c>
      <c r="E5" s="32"/>
      <c r="F5" s="34"/>
      <c r="G5" s="130" t="s">
        <v>98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45"/>
      <c r="Y5" s="145"/>
      <c r="Z5" s="145"/>
      <c r="AA5" s="145"/>
      <c r="AB5" s="146"/>
      <c r="AC5" s="189"/>
      <c r="AD5" s="190"/>
      <c r="AE5" s="190"/>
      <c r="AF5" s="190"/>
      <c r="AG5" s="190"/>
      <c r="AH5" s="190"/>
      <c r="AI5" s="190"/>
      <c r="AJ5" s="190"/>
      <c r="AK5" s="190"/>
      <c r="AL5" s="190"/>
      <c r="AM5" s="191"/>
      <c r="AN5" s="194"/>
      <c r="AO5" s="194"/>
      <c r="AP5" s="147" t="s">
        <v>68</v>
      </c>
      <c r="AQ5" s="148"/>
      <c r="AU5" s="60"/>
      <c r="AV5" s="32"/>
    </row>
    <row r="6" spans="1:48" ht="35.25" customHeight="1">
      <c r="A6" s="69" t="s">
        <v>71</v>
      </c>
      <c r="B6" s="124">
        <v>45898</v>
      </c>
      <c r="C6" s="36" t="s">
        <v>57</v>
      </c>
      <c r="D6" s="208">
        <v>46106</v>
      </c>
      <c r="E6" s="35"/>
      <c r="F6" s="34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49" t="s">
        <v>125</v>
      </c>
      <c r="Y6" s="150"/>
      <c r="Z6" s="150"/>
      <c r="AA6" s="150"/>
      <c r="AB6" s="150"/>
      <c r="AC6" s="71" t="s">
        <v>147</v>
      </c>
      <c r="AD6" s="64"/>
      <c r="AE6" s="64"/>
      <c r="AF6" s="64"/>
      <c r="AG6" s="64"/>
      <c r="AH6" s="55"/>
      <c r="AR6" s="1" t="s">
        <v>137</v>
      </c>
      <c r="AT6" s="1" t="s">
        <v>143</v>
      </c>
      <c r="AU6" s="32"/>
      <c r="AV6" s="32"/>
    </row>
    <row r="7" spans="1:48" ht="26.25" customHeight="1">
      <c r="A7" s="192" t="s">
        <v>123</v>
      </c>
      <c r="B7" s="192"/>
      <c r="C7" s="193" t="s">
        <v>134</v>
      </c>
      <c r="D7" s="193"/>
      <c r="E7" s="32"/>
      <c r="F7" s="34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Y7" s="61"/>
      <c r="Z7" s="32"/>
      <c r="AB7" s="61"/>
      <c r="AC7" s="73" t="s">
        <v>127</v>
      </c>
      <c r="AP7" s="54"/>
      <c r="AQ7" s="54"/>
      <c r="AR7" s="54"/>
      <c r="AS7" s="32"/>
    </row>
    <row r="8" spans="1:48" ht="22.5" customHeight="1">
      <c r="A8" s="74"/>
      <c r="B8" s="74"/>
      <c r="C8" s="74"/>
      <c r="D8" s="75"/>
      <c r="E8" s="75"/>
      <c r="F8" s="75"/>
      <c r="G8" s="76"/>
      <c r="H8" s="76"/>
      <c r="I8" s="74"/>
      <c r="J8" s="32"/>
      <c r="K8" s="32"/>
      <c r="X8" s="83"/>
      <c r="Y8" s="32"/>
      <c r="Z8" s="53"/>
      <c r="AA8" s="53"/>
      <c r="AB8" s="53"/>
      <c r="AC8" s="70" t="s">
        <v>126</v>
      </c>
      <c r="AD8" s="54"/>
      <c r="AE8" s="54"/>
      <c r="AF8" s="54"/>
      <c r="AG8" s="54"/>
      <c r="AH8" s="54"/>
      <c r="AI8" s="54"/>
      <c r="AJ8" s="54"/>
      <c r="AK8" s="89"/>
      <c r="AL8" s="72"/>
      <c r="AM8" s="54"/>
      <c r="AN8" s="54"/>
      <c r="AO8" s="54"/>
      <c r="AP8" s="54"/>
      <c r="AQ8" s="54"/>
      <c r="AR8" s="54"/>
      <c r="AS8" s="55"/>
    </row>
    <row r="9" spans="1:48" s="2" customFormat="1" ht="120.75" customHeight="1">
      <c r="A9" s="156" t="s">
        <v>14</v>
      </c>
      <c r="B9" s="156"/>
      <c r="C9" s="156"/>
      <c r="D9" s="156"/>
      <c r="E9" s="157" t="s">
        <v>39</v>
      </c>
      <c r="F9" s="157"/>
      <c r="G9" s="157"/>
      <c r="H9" s="157"/>
      <c r="I9" s="157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8" t="s">
        <v>19</v>
      </c>
      <c r="AR9" s="138" t="s">
        <v>21</v>
      </c>
      <c r="AS9" s="151" t="s">
        <v>20</v>
      </c>
    </row>
    <row r="10" spans="1:48" s="2" customFormat="1" ht="21.75" customHeight="1">
      <c r="A10" s="152" t="s">
        <v>0</v>
      </c>
      <c r="B10" s="153"/>
      <c r="C10" s="131" t="s">
        <v>63</v>
      </c>
      <c r="D10" s="23" t="s">
        <v>17</v>
      </c>
      <c r="E10" s="134" t="s">
        <v>1</v>
      </c>
      <c r="F10" s="134"/>
      <c r="G10" s="134"/>
      <c r="H10" s="134"/>
      <c r="I10" s="134" t="s">
        <v>2</v>
      </c>
      <c r="J10" s="134"/>
      <c r="K10" s="134"/>
      <c r="L10" s="134"/>
      <c r="M10" s="134" t="s">
        <v>3</v>
      </c>
      <c r="N10" s="134"/>
      <c r="O10" s="134"/>
      <c r="P10" s="134"/>
      <c r="Q10" s="134" t="s">
        <v>4</v>
      </c>
      <c r="R10" s="134"/>
      <c r="S10" s="134"/>
      <c r="T10" s="134"/>
      <c r="U10" s="134" t="s">
        <v>5</v>
      </c>
      <c r="V10" s="134"/>
      <c r="W10" s="134"/>
      <c r="X10" s="134" t="s">
        <v>6</v>
      </c>
      <c r="Y10" s="134"/>
      <c r="Z10" s="134"/>
      <c r="AA10" s="134"/>
      <c r="AB10" s="134" t="s">
        <v>7</v>
      </c>
      <c r="AC10" s="134"/>
      <c r="AD10" s="134"/>
      <c r="AE10" s="134" t="s">
        <v>8</v>
      </c>
      <c r="AF10" s="134"/>
      <c r="AG10" s="134"/>
      <c r="AH10" s="134"/>
      <c r="AI10" s="134"/>
      <c r="AJ10" s="134" t="s">
        <v>9</v>
      </c>
      <c r="AK10" s="134"/>
      <c r="AL10" s="134"/>
      <c r="AM10" s="134" t="s">
        <v>10</v>
      </c>
      <c r="AN10" s="134"/>
      <c r="AO10" s="134"/>
      <c r="AP10" s="134"/>
      <c r="AQ10" s="138"/>
      <c r="AR10" s="138"/>
      <c r="AS10" s="151"/>
    </row>
    <row r="11" spans="1:48" s="6" customFormat="1" ht="11.25" customHeight="1">
      <c r="A11" s="154"/>
      <c r="B11" s="155"/>
      <c r="C11" s="133"/>
      <c r="D11" s="23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8"/>
      <c r="AR11" s="138"/>
      <c r="AS11" s="151"/>
    </row>
    <row r="12" spans="1:48" s="6" customFormat="1" ht="11.25" customHeight="1">
      <c r="A12" s="181" t="s">
        <v>92</v>
      </c>
      <c r="B12" s="131" t="s">
        <v>12</v>
      </c>
      <c r="C12" s="37" t="s">
        <v>60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8">
        <f>COUNTA(E12:AP12)</f>
        <v>0</v>
      </c>
      <c r="AR12" s="3">
        <f>33*5</f>
        <v>165</v>
      </c>
      <c r="AS12" s="39">
        <f>AQ12/AR12</f>
        <v>0</v>
      </c>
    </row>
    <row r="13" spans="1:48" ht="12.75" customHeight="1">
      <c r="A13" s="182"/>
      <c r="B13" s="132"/>
      <c r="C13" s="37" t="s">
        <v>61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8">
        <f>COUNTA(E13:AP13)</f>
        <v>0</v>
      </c>
      <c r="AR13" s="3">
        <f>33*5</f>
        <v>165</v>
      </c>
      <c r="AS13" s="39">
        <f t="shared" ref="AS13:AS35" si="0">AQ13/AR13</f>
        <v>0</v>
      </c>
    </row>
    <row r="14" spans="1:48" ht="12.75" customHeight="1">
      <c r="A14" s="182"/>
      <c r="B14" s="133"/>
      <c r="C14" s="37" t="s">
        <v>62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8">
        <f t="shared" ref="AQ14:AQ16" si="1">COUNTA(E14:AP14)</f>
        <v>0</v>
      </c>
      <c r="AR14" s="3">
        <f>33*5</f>
        <v>165</v>
      </c>
      <c r="AS14" s="39">
        <f t="shared" si="0"/>
        <v>0</v>
      </c>
    </row>
    <row r="15" spans="1:48" ht="12.75" customHeight="1">
      <c r="A15" s="182"/>
      <c r="B15" s="131" t="s">
        <v>11</v>
      </c>
      <c r="C15" s="37" t="s">
        <v>60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8">
        <f t="shared" si="1"/>
        <v>0</v>
      </c>
      <c r="AR15" s="3">
        <f t="shared" ref="AR15:AR20" si="2">33*4</f>
        <v>132</v>
      </c>
      <c r="AS15" s="39">
        <f t="shared" si="0"/>
        <v>0</v>
      </c>
    </row>
    <row r="16" spans="1:48" ht="12.75" customHeight="1">
      <c r="A16" s="182"/>
      <c r="B16" s="132"/>
      <c r="C16" s="37" t="s">
        <v>61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8">
        <f t="shared" si="1"/>
        <v>0</v>
      </c>
      <c r="AR16" s="3">
        <f t="shared" si="2"/>
        <v>132</v>
      </c>
      <c r="AS16" s="39">
        <f t="shared" si="0"/>
        <v>0</v>
      </c>
    </row>
    <row r="17" spans="1:45" ht="12.75" customHeight="1">
      <c r="A17" s="182"/>
      <c r="B17" s="133"/>
      <c r="C17" s="37" t="s">
        <v>62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8">
        <f>COUNTA(E17:AP17)</f>
        <v>0</v>
      </c>
      <c r="AR17" s="3">
        <f t="shared" si="2"/>
        <v>132</v>
      </c>
      <c r="AS17" s="39">
        <f t="shared" si="0"/>
        <v>0</v>
      </c>
    </row>
    <row r="18" spans="1:45" ht="12.75" customHeight="1">
      <c r="A18" s="182"/>
      <c r="B18" s="131" t="s">
        <v>15</v>
      </c>
      <c r="C18" s="37" t="s">
        <v>60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8">
        <f>COUNTA(E18:AP18)</f>
        <v>0</v>
      </c>
      <c r="AR18" s="3">
        <f t="shared" si="2"/>
        <v>132</v>
      </c>
      <c r="AS18" s="39">
        <f t="shared" si="0"/>
        <v>0</v>
      </c>
    </row>
    <row r="19" spans="1:45" ht="12.75" customHeight="1">
      <c r="A19" s="182"/>
      <c r="B19" s="132"/>
      <c r="C19" s="37" t="s">
        <v>61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8">
        <f t="shared" ref="AQ19:AQ35" si="3">COUNTA(E19:AP19)</f>
        <v>0</v>
      </c>
      <c r="AR19" s="3">
        <f t="shared" si="2"/>
        <v>132</v>
      </c>
      <c r="AS19" s="39">
        <f t="shared" si="0"/>
        <v>0</v>
      </c>
    </row>
    <row r="20" spans="1:45" ht="12.75" customHeight="1">
      <c r="A20" s="182"/>
      <c r="B20" s="133"/>
      <c r="C20" s="37" t="s">
        <v>62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8">
        <f t="shared" si="3"/>
        <v>0</v>
      </c>
      <c r="AR20" s="3">
        <f t="shared" si="2"/>
        <v>132</v>
      </c>
      <c r="AS20" s="39">
        <f t="shared" si="0"/>
        <v>0</v>
      </c>
    </row>
    <row r="21" spans="1:45" ht="12.75" customHeight="1">
      <c r="A21" s="182"/>
      <c r="B21" s="131" t="s">
        <v>16</v>
      </c>
      <c r="C21" s="37" t="s">
        <v>60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8">
        <f t="shared" si="3"/>
        <v>0</v>
      </c>
      <c r="AR21" s="3">
        <f t="shared" ref="AR21:AR23" si="4">33*2</f>
        <v>66</v>
      </c>
      <c r="AS21" s="39">
        <f t="shared" si="0"/>
        <v>0</v>
      </c>
    </row>
    <row r="22" spans="1:45" ht="12.75" customHeight="1">
      <c r="A22" s="182"/>
      <c r="B22" s="132"/>
      <c r="C22" s="37" t="s">
        <v>61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8">
        <f t="shared" si="3"/>
        <v>0</v>
      </c>
      <c r="AR22" s="3">
        <f t="shared" si="4"/>
        <v>66</v>
      </c>
      <c r="AS22" s="39">
        <f t="shared" si="0"/>
        <v>0</v>
      </c>
    </row>
    <row r="23" spans="1:45" ht="12.75" customHeight="1">
      <c r="A23" s="182"/>
      <c r="B23" s="133"/>
      <c r="C23" s="37" t="s">
        <v>62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8">
        <f t="shared" si="3"/>
        <v>0</v>
      </c>
      <c r="AR23" s="3">
        <f t="shared" si="4"/>
        <v>66</v>
      </c>
      <c r="AS23" s="39">
        <f t="shared" si="0"/>
        <v>0</v>
      </c>
    </row>
    <row r="24" spans="1:45" ht="12.75" customHeight="1">
      <c r="A24" s="182"/>
      <c r="B24" s="131" t="s">
        <v>52</v>
      </c>
      <c r="C24" s="37" t="s">
        <v>60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8">
        <f t="shared" si="3"/>
        <v>0</v>
      </c>
      <c r="AR24" s="3">
        <f>33*1</f>
        <v>33</v>
      </c>
      <c r="AS24" s="39">
        <f t="shared" si="0"/>
        <v>0</v>
      </c>
    </row>
    <row r="25" spans="1:45" ht="12.75" customHeight="1">
      <c r="A25" s="182"/>
      <c r="B25" s="132"/>
      <c r="C25" s="37" t="s">
        <v>61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8">
        <f t="shared" si="3"/>
        <v>0</v>
      </c>
      <c r="AR25" s="3">
        <f t="shared" ref="AR25:AR32" si="5">33*1</f>
        <v>33</v>
      </c>
      <c r="AS25" s="39">
        <f t="shared" si="0"/>
        <v>0</v>
      </c>
    </row>
    <row r="26" spans="1:45" ht="12.75" customHeight="1">
      <c r="A26" s="182"/>
      <c r="B26" s="133"/>
      <c r="C26" s="37" t="s">
        <v>62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8">
        <f t="shared" si="3"/>
        <v>0</v>
      </c>
      <c r="AR26" s="3">
        <f t="shared" si="5"/>
        <v>33</v>
      </c>
      <c r="AS26" s="39">
        <f t="shared" si="0"/>
        <v>0</v>
      </c>
    </row>
    <row r="27" spans="1:45" ht="12.75" customHeight="1">
      <c r="A27" s="182"/>
      <c r="B27" s="131" t="s">
        <v>53</v>
      </c>
      <c r="C27" s="37" t="s">
        <v>60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38">
        <f t="shared" si="3"/>
        <v>0</v>
      </c>
      <c r="AR27" s="3">
        <f t="shared" si="5"/>
        <v>33</v>
      </c>
      <c r="AS27" s="39">
        <f t="shared" si="0"/>
        <v>0</v>
      </c>
    </row>
    <row r="28" spans="1:45" ht="12.75" customHeight="1">
      <c r="A28" s="182"/>
      <c r="B28" s="132"/>
      <c r="C28" s="37" t="s">
        <v>61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38">
        <f t="shared" si="3"/>
        <v>0</v>
      </c>
      <c r="AR28" s="3">
        <f t="shared" si="5"/>
        <v>33</v>
      </c>
      <c r="AS28" s="39">
        <f t="shared" si="0"/>
        <v>0</v>
      </c>
    </row>
    <row r="29" spans="1:45" ht="12.75" customHeight="1">
      <c r="A29" s="182"/>
      <c r="B29" s="133"/>
      <c r="C29" s="37" t="s">
        <v>62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38">
        <f t="shared" si="3"/>
        <v>0</v>
      </c>
      <c r="AR29" s="3">
        <f t="shared" si="5"/>
        <v>33</v>
      </c>
      <c r="AS29" s="39">
        <f t="shared" si="0"/>
        <v>0</v>
      </c>
    </row>
    <row r="30" spans="1:45" ht="12.75" customHeight="1">
      <c r="A30" s="182"/>
      <c r="B30" s="131" t="s">
        <v>54</v>
      </c>
      <c r="C30" s="37" t="s">
        <v>60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38">
        <f t="shared" si="3"/>
        <v>0</v>
      </c>
      <c r="AR30" s="3">
        <f t="shared" si="5"/>
        <v>33</v>
      </c>
      <c r="AS30" s="39">
        <f t="shared" si="0"/>
        <v>0</v>
      </c>
    </row>
    <row r="31" spans="1:45" ht="12.75" customHeight="1">
      <c r="A31" s="182"/>
      <c r="B31" s="132"/>
      <c r="C31" s="37" t="s">
        <v>61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38">
        <f t="shared" si="3"/>
        <v>0</v>
      </c>
      <c r="AR31" s="3">
        <f t="shared" si="5"/>
        <v>33</v>
      </c>
      <c r="AS31" s="39">
        <f t="shared" si="0"/>
        <v>0</v>
      </c>
    </row>
    <row r="32" spans="1:45" ht="12.75" customHeight="1">
      <c r="A32" s="182"/>
      <c r="B32" s="133"/>
      <c r="C32" s="37" t="s">
        <v>62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38">
        <f t="shared" si="3"/>
        <v>0</v>
      </c>
      <c r="AR32" s="3">
        <f t="shared" si="5"/>
        <v>33</v>
      </c>
      <c r="AS32" s="39">
        <f t="shared" si="0"/>
        <v>0</v>
      </c>
    </row>
    <row r="33" spans="1:45" ht="12.75" customHeight="1">
      <c r="A33" s="182"/>
      <c r="B33" s="134" t="s">
        <v>74</v>
      </c>
      <c r="C33" s="37" t="s">
        <v>60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38">
        <f t="shared" si="3"/>
        <v>0</v>
      </c>
      <c r="AR33" s="3">
        <f>33*3</f>
        <v>99</v>
      </c>
      <c r="AS33" s="39">
        <f t="shared" si="0"/>
        <v>0</v>
      </c>
    </row>
    <row r="34" spans="1:45" ht="12.75" customHeight="1">
      <c r="A34" s="182"/>
      <c r="B34" s="134"/>
      <c r="C34" s="37" t="s">
        <v>61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38">
        <f t="shared" si="3"/>
        <v>0</v>
      </c>
      <c r="AR34" s="3">
        <f t="shared" ref="AR34:AR35" si="6">33*3</f>
        <v>99</v>
      </c>
      <c r="AS34" s="39">
        <f t="shared" si="0"/>
        <v>0</v>
      </c>
    </row>
    <row r="35" spans="1:45" ht="12.75" customHeight="1">
      <c r="A35" s="182"/>
      <c r="B35" s="134"/>
      <c r="C35" s="37" t="s">
        <v>62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38">
        <f t="shared" si="3"/>
        <v>0</v>
      </c>
      <c r="AR35" s="3">
        <f t="shared" si="6"/>
        <v>99</v>
      </c>
      <c r="AS35" s="39">
        <f t="shared" si="0"/>
        <v>0</v>
      </c>
    </row>
    <row r="36" spans="1:45" s="43" customFormat="1" ht="27" customHeight="1">
      <c r="A36" s="158"/>
      <c r="B36" s="158"/>
      <c r="C36" s="158"/>
      <c r="D36" s="158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6"/>
      <c r="AN36" s="66"/>
      <c r="AO36" s="66"/>
      <c r="AP36" s="66"/>
      <c r="AQ36" s="66"/>
      <c r="AR36" s="66"/>
      <c r="AS36" s="66"/>
    </row>
    <row r="37" spans="1:45" s="2" customFormat="1" ht="111.75" customHeight="1">
      <c r="A37" s="156" t="s">
        <v>13</v>
      </c>
      <c r="B37" s="156"/>
      <c r="C37" s="156"/>
      <c r="D37" s="156"/>
      <c r="E37" s="159" t="s">
        <v>39</v>
      </c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1"/>
      <c r="AQ37" s="138" t="s">
        <v>19</v>
      </c>
      <c r="AR37" s="138" t="s">
        <v>21</v>
      </c>
      <c r="AS37" s="151" t="s">
        <v>20</v>
      </c>
    </row>
    <row r="38" spans="1:45" s="2" customFormat="1" ht="21.75" customHeight="1">
      <c r="A38" s="152" t="s">
        <v>0</v>
      </c>
      <c r="B38" s="153"/>
      <c r="C38" s="131" t="s">
        <v>63</v>
      </c>
      <c r="D38" s="23" t="s">
        <v>17</v>
      </c>
      <c r="E38" s="134" t="s">
        <v>1</v>
      </c>
      <c r="F38" s="134"/>
      <c r="G38" s="134"/>
      <c r="H38" s="134"/>
      <c r="I38" s="134" t="s">
        <v>2</v>
      </c>
      <c r="J38" s="134"/>
      <c r="K38" s="134"/>
      <c r="L38" s="134"/>
      <c r="M38" s="134" t="s">
        <v>3</v>
      </c>
      <c r="N38" s="134"/>
      <c r="O38" s="134"/>
      <c r="P38" s="134"/>
      <c r="Q38" s="134" t="s">
        <v>4</v>
      </c>
      <c r="R38" s="134"/>
      <c r="S38" s="134"/>
      <c r="T38" s="134"/>
      <c r="U38" s="134" t="s">
        <v>5</v>
      </c>
      <c r="V38" s="134"/>
      <c r="W38" s="134"/>
      <c r="X38" s="134" t="s">
        <v>6</v>
      </c>
      <c r="Y38" s="134"/>
      <c r="Z38" s="134"/>
      <c r="AA38" s="134"/>
      <c r="AB38" s="134" t="s">
        <v>7</v>
      </c>
      <c r="AC38" s="134"/>
      <c r="AD38" s="134"/>
      <c r="AE38" s="134" t="s">
        <v>8</v>
      </c>
      <c r="AF38" s="134"/>
      <c r="AG38" s="134"/>
      <c r="AH38" s="134"/>
      <c r="AI38" s="134"/>
      <c r="AJ38" s="134" t="s">
        <v>9</v>
      </c>
      <c r="AK38" s="134"/>
      <c r="AL38" s="134"/>
      <c r="AM38" s="134" t="s">
        <v>10</v>
      </c>
      <c r="AN38" s="134"/>
      <c r="AO38" s="134"/>
      <c r="AP38" s="134"/>
      <c r="AQ38" s="138"/>
      <c r="AR38" s="138"/>
      <c r="AS38" s="151"/>
    </row>
    <row r="39" spans="1:45" s="6" customFormat="1" ht="11.25" customHeight="1">
      <c r="A39" s="154"/>
      <c r="B39" s="155"/>
      <c r="C39" s="133"/>
      <c r="D39" s="23" t="s">
        <v>18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38"/>
      <c r="AR39" s="138"/>
      <c r="AS39" s="151"/>
    </row>
    <row r="40" spans="1:45" ht="12.75" customHeight="1">
      <c r="A40" s="181" t="s">
        <v>24</v>
      </c>
      <c r="B40" s="131" t="s">
        <v>12</v>
      </c>
      <c r="C40" s="37" t="s">
        <v>76</v>
      </c>
      <c r="D40" s="44"/>
      <c r="E40" s="111"/>
      <c r="F40" s="71" t="s">
        <v>142</v>
      </c>
      <c r="G40" s="3"/>
      <c r="H40" s="3"/>
      <c r="I40" s="3"/>
      <c r="J40" s="3"/>
      <c r="K40" s="71" t="s">
        <v>132</v>
      </c>
      <c r="L40" s="3"/>
      <c r="M40" s="3"/>
      <c r="N40" s="3"/>
      <c r="O40" s="71" t="s">
        <v>132</v>
      </c>
      <c r="P40" s="3"/>
      <c r="Q40" s="111"/>
      <c r="R40" s="111"/>
      <c r="S40" s="71" t="s">
        <v>140</v>
      </c>
      <c r="T40" s="111"/>
      <c r="U40" s="111"/>
      <c r="V40" s="111"/>
      <c r="W40" s="111"/>
      <c r="X40" s="71" t="s">
        <v>132</v>
      </c>
      <c r="Y40" s="111"/>
      <c r="Z40" s="111"/>
      <c r="AA40" s="111"/>
      <c r="AB40" s="111"/>
      <c r="AC40" s="111"/>
      <c r="AD40" s="71" t="s">
        <v>132</v>
      </c>
      <c r="AE40" s="111"/>
      <c r="AF40" s="111"/>
      <c r="AG40" s="111"/>
      <c r="AH40" s="71" t="s">
        <v>132</v>
      </c>
      <c r="AI40" s="112"/>
      <c r="AJ40" s="111"/>
      <c r="AK40" s="71" t="s">
        <v>140</v>
      </c>
      <c r="AL40" s="111"/>
      <c r="AM40" s="3"/>
      <c r="AN40" s="41"/>
      <c r="AO40" s="41"/>
      <c r="AP40" s="41"/>
      <c r="AQ40" s="38">
        <f>COUNTA(E40:AP40)</f>
        <v>8</v>
      </c>
      <c r="AR40" s="3">
        <f>34*5</f>
        <v>170</v>
      </c>
      <c r="AS40" s="39">
        <f>AQ40/AR40</f>
        <v>4.7058823529411764E-2</v>
      </c>
    </row>
    <row r="41" spans="1:45">
      <c r="A41" s="182"/>
      <c r="B41" s="132"/>
      <c r="C41" s="37" t="s">
        <v>77</v>
      </c>
      <c r="D41" s="44"/>
      <c r="E41" s="111"/>
      <c r="F41" s="71" t="s">
        <v>142</v>
      </c>
      <c r="G41" s="3"/>
      <c r="H41" s="3"/>
      <c r="I41" s="3"/>
      <c r="J41" s="3"/>
      <c r="K41" s="71" t="s">
        <v>132</v>
      </c>
      <c r="L41" s="3"/>
      <c r="M41" s="3"/>
      <c r="N41" s="3"/>
      <c r="O41" s="71" t="s">
        <v>132</v>
      </c>
      <c r="P41" s="3"/>
      <c r="Q41" s="4"/>
      <c r="R41" s="111"/>
      <c r="S41" s="71" t="s">
        <v>140</v>
      </c>
      <c r="T41" s="111"/>
      <c r="U41" s="111"/>
      <c r="V41" s="111"/>
      <c r="W41" s="111"/>
      <c r="X41" s="71" t="s">
        <v>132</v>
      </c>
      <c r="Y41" s="111"/>
      <c r="Z41" s="111"/>
      <c r="AA41" s="111"/>
      <c r="AB41" s="111"/>
      <c r="AC41" s="111"/>
      <c r="AD41" s="71" t="s">
        <v>132</v>
      </c>
      <c r="AE41" s="111"/>
      <c r="AF41" s="111"/>
      <c r="AG41" s="111"/>
      <c r="AH41" s="71" t="s">
        <v>132</v>
      </c>
      <c r="AI41" s="112"/>
      <c r="AJ41" s="111"/>
      <c r="AK41" s="71" t="s">
        <v>140</v>
      </c>
      <c r="AL41" s="111"/>
      <c r="AM41" s="3"/>
      <c r="AN41" s="41"/>
      <c r="AO41" s="41"/>
      <c r="AP41" s="41"/>
      <c r="AQ41" s="38">
        <f>COUNTA(E41:AP41)</f>
        <v>8</v>
      </c>
      <c r="AR41" s="3">
        <f t="shared" ref="AR41:AR42" si="7">34*5</f>
        <v>170</v>
      </c>
      <c r="AS41" s="39">
        <f t="shared" ref="AS41:AS66" si="8">AQ41/AR41</f>
        <v>4.7058823529411764E-2</v>
      </c>
    </row>
    <row r="42" spans="1:45">
      <c r="A42" s="182"/>
      <c r="B42" s="133"/>
      <c r="C42" s="37" t="s">
        <v>78</v>
      </c>
      <c r="D42" s="44"/>
      <c r="E42" s="111"/>
      <c r="F42" s="71" t="s">
        <v>142</v>
      </c>
      <c r="G42" s="3"/>
      <c r="H42" s="3"/>
      <c r="I42" s="3"/>
      <c r="J42" s="3"/>
      <c r="K42" s="71" t="s">
        <v>132</v>
      </c>
      <c r="L42" s="3"/>
      <c r="M42" s="3"/>
      <c r="N42" s="3"/>
      <c r="O42" s="71" t="s">
        <v>132</v>
      </c>
      <c r="P42" s="3"/>
      <c r="Q42" s="111"/>
      <c r="R42" s="4"/>
      <c r="S42" s="71" t="s">
        <v>140</v>
      </c>
      <c r="T42" s="4"/>
      <c r="U42" s="111"/>
      <c r="V42" s="4"/>
      <c r="W42" s="4"/>
      <c r="X42" s="71" t="s">
        <v>132</v>
      </c>
      <c r="Y42" s="4"/>
      <c r="Z42" s="4"/>
      <c r="AA42" s="4"/>
      <c r="AB42" s="111"/>
      <c r="AC42" s="4"/>
      <c r="AD42" s="71" t="s">
        <v>132</v>
      </c>
      <c r="AE42" s="111"/>
      <c r="AF42" s="111"/>
      <c r="AG42" s="4"/>
      <c r="AH42" s="71" t="s">
        <v>132</v>
      </c>
      <c r="AI42" s="112"/>
      <c r="AJ42" s="111"/>
      <c r="AK42" s="71" t="s">
        <v>140</v>
      </c>
      <c r="AL42" s="4"/>
      <c r="AM42" s="3"/>
      <c r="AN42" s="41"/>
      <c r="AO42" s="41"/>
      <c r="AP42" s="41"/>
      <c r="AQ42" s="38">
        <f t="shared" ref="AQ42:AQ44" si="9">COUNTA(E42:AP42)</f>
        <v>8</v>
      </c>
      <c r="AR42" s="3">
        <f t="shared" si="7"/>
        <v>170</v>
      </c>
      <c r="AS42" s="39">
        <f t="shared" si="8"/>
        <v>4.7058823529411764E-2</v>
      </c>
    </row>
    <row r="43" spans="1:45">
      <c r="A43" s="182"/>
      <c r="B43" s="131" t="s">
        <v>11</v>
      </c>
      <c r="C43" s="37" t="s">
        <v>76</v>
      </c>
      <c r="D43" s="44"/>
      <c r="E43" s="111"/>
      <c r="F43" s="71" t="s">
        <v>142</v>
      </c>
      <c r="G43" s="3"/>
      <c r="H43" s="3"/>
      <c r="I43" s="3"/>
      <c r="J43" s="3"/>
      <c r="K43" s="71" t="s">
        <v>132</v>
      </c>
      <c r="L43" s="3"/>
      <c r="M43" s="3"/>
      <c r="N43" s="3"/>
      <c r="O43" s="3"/>
      <c r="P43" s="71" t="s">
        <v>132</v>
      </c>
      <c r="Q43" s="111"/>
      <c r="R43" s="4"/>
      <c r="S43" s="71" t="s">
        <v>140</v>
      </c>
      <c r="T43" s="4"/>
      <c r="U43" s="111"/>
      <c r="V43" s="4"/>
      <c r="W43" s="4"/>
      <c r="X43" s="71" t="s">
        <v>132</v>
      </c>
      <c r="Y43" s="4"/>
      <c r="Z43" s="4"/>
      <c r="AA43" s="4"/>
      <c r="AB43" s="71" t="s">
        <v>132</v>
      </c>
      <c r="AC43" s="4"/>
      <c r="AD43" s="4"/>
      <c r="AE43" s="111"/>
      <c r="AF43" s="71" t="s">
        <v>132</v>
      </c>
      <c r="AG43" s="4"/>
      <c r="AH43" s="4"/>
      <c r="AI43" s="4"/>
      <c r="AJ43" s="111"/>
      <c r="AK43" s="71" t="s">
        <v>140</v>
      </c>
      <c r="AL43" s="4"/>
      <c r="AM43" s="3"/>
      <c r="AN43" s="41"/>
      <c r="AO43" s="41"/>
      <c r="AP43" s="41"/>
      <c r="AQ43" s="38">
        <f t="shared" si="9"/>
        <v>8</v>
      </c>
      <c r="AR43" s="3">
        <f>34*4</f>
        <v>136</v>
      </c>
      <c r="AS43" s="39">
        <f t="shared" si="8"/>
        <v>5.8823529411764705E-2</v>
      </c>
    </row>
    <row r="44" spans="1:45">
      <c r="A44" s="182"/>
      <c r="B44" s="132"/>
      <c r="C44" s="37" t="s">
        <v>77</v>
      </c>
      <c r="D44" s="44"/>
      <c r="E44" s="111"/>
      <c r="F44" s="71" t="s">
        <v>142</v>
      </c>
      <c r="G44" s="4"/>
      <c r="H44" s="3"/>
      <c r="I44" s="4"/>
      <c r="J44" s="4"/>
      <c r="K44" s="71" t="s">
        <v>132</v>
      </c>
      <c r="L44" s="4"/>
      <c r="M44" s="111"/>
      <c r="N44" s="4"/>
      <c r="O44" s="4"/>
      <c r="P44" s="71" t="s">
        <v>132</v>
      </c>
      <c r="Q44" s="111"/>
      <c r="R44" s="4"/>
      <c r="S44" s="71" t="s">
        <v>140</v>
      </c>
      <c r="T44" s="4"/>
      <c r="U44" s="111"/>
      <c r="V44" s="4"/>
      <c r="W44" s="4"/>
      <c r="X44" s="71" t="s">
        <v>132</v>
      </c>
      <c r="Y44" s="4"/>
      <c r="Z44" s="4"/>
      <c r="AA44" s="4"/>
      <c r="AB44" s="71" t="s">
        <v>132</v>
      </c>
      <c r="AC44" s="3"/>
      <c r="AD44" s="3"/>
      <c r="AE44" s="111"/>
      <c r="AF44" s="71" t="s">
        <v>132</v>
      </c>
      <c r="AG44" s="4"/>
      <c r="AH44" s="4"/>
      <c r="AI44" s="4"/>
      <c r="AJ44" s="111"/>
      <c r="AK44" s="71" t="s">
        <v>140</v>
      </c>
      <c r="AL44" s="4"/>
      <c r="AM44" s="3"/>
      <c r="AN44" s="41"/>
      <c r="AO44" s="41"/>
      <c r="AP44" s="41"/>
      <c r="AQ44" s="38">
        <f t="shared" si="9"/>
        <v>8</v>
      </c>
      <c r="AR44" s="3">
        <f t="shared" ref="AR44:AR48" si="10">34*4</f>
        <v>136</v>
      </c>
      <c r="AS44" s="39">
        <f t="shared" si="8"/>
        <v>5.8823529411764705E-2</v>
      </c>
    </row>
    <row r="45" spans="1:45" ht="12.75" customHeight="1">
      <c r="A45" s="182"/>
      <c r="B45" s="133"/>
      <c r="C45" s="37" t="s">
        <v>78</v>
      </c>
      <c r="D45" s="44"/>
      <c r="E45" s="111"/>
      <c r="F45" s="71" t="s">
        <v>142</v>
      </c>
      <c r="G45" s="4"/>
      <c r="H45" s="111"/>
      <c r="I45" s="111"/>
      <c r="K45" s="71" t="s">
        <v>132</v>
      </c>
      <c r="L45" s="111"/>
      <c r="M45" s="111"/>
      <c r="N45" s="111"/>
      <c r="O45" s="111"/>
      <c r="P45" s="71" t="s">
        <v>132</v>
      </c>
      <c r="Q45" s="111"/>
      <c r="R45" s="4"/>
      <c r="S45" s="71" t="s">
        <v>140</v>
      </c>
      <c r="T45" s="4"/>
      <c r="U45" s="111"/>
      <c r="V45" s="4"/>
      <c r="W45" s="4"/>
      <c r="X45" s="71" t="s">
        <v>132</v>
      </c>
      <c r="Y45" s="4"/>
      <c r="Z45" s="4"/>
      <c r="AA45" s="4"/>
      <c r="AB45" s="71" t="s">
        <v>132</v>
      </c>
      <c r="AC45" s="4"/>
      <c r="AD45" s="111"/>
      <c r="AE45" s="111"/>
      <c r="AF45" s="71" t="s">
        <v>132</v>
      </c>
      <c r="AG45" s="111"/>
      <c r="AH45" s="3"/>
      <c r="AI45" s="3"/>
      <c r="AJ45" s="3"/>
      <c r="AK45" s="71" t="s">
        <v>140</v>
      </c>
      <c r="AL45" s="4"/>
      <c r="AM45" s="3"/>
      <c r="AN45" s="41"/>
      <c r="AO45" s="41"/>
      <c r="AP45" s="41"/>
      <c r="AQ45" s="38">
        <f>COUNTA(E45:AP45)</f>
        <v>8</v>
      </c>
      <c r="AR45" s="3">
        <f t="shared" si="10"/>
        <v>136</v>
      </c>
      <c r="AS45" s="39">
        <f t="shared" si="8"/>
        <v>5.8823529411764705E-2</v>
      </c>
    </row>
    <row r="46" spans="1:45">
      <c r="A46" s="182"/>
      <c r="B46" s="131" t="s">
        <v>15</v>
      </c>
      <c r="C46" s="37" t="s">
        <v>76</v>
      </c>
      <c r="D46" s="44"/>
      <c r="E46" s="111"/>
      <c r="F46" s="71" t="s">
        <v>142</v>
      </c>
      <c r="G46" s="111"/>
      <c r="H46" s="4"/>
      <c r="J46" s="111"/>
      <c r="K46" s="71" t="s">
        <v>132</v>
      </c>
      <c r="L46" s="111"/>
      <c r="M46" s="111"/>
      <c r="N46" s="111"/>
      <c r="O46" s="71" t="s">
        <v>132</v>
      </c>
      <c r="P46" s="111"/>
      <c r="Q46" s="111"/>
      <c r="R46" s="4"/>
      <c r="S46" s="71" t="s">
        <v>140</v>
      </c>
      <c r="T46" s="4"/>
      <c r="U46" s="111"/>
      <c r="V46" s="4"/>
      <c r="W46" s="71" t="s">
        <v>132</v>
      </c>
      <c r="X46" s="111"/>
      <c r="Y46" s="71" t="s">
        <v>132</v>
      </c>
      <c r="Z46" s="4"/>
      <c r="AA46" s="4"/>
      <c r="AB46" s="4"/>
      <c r="AC46" s="71" t="s">
        <v>132</v>
      </c>
      <c r="AD46" s="111"/>
      <c r="AE46" s="111"/>
      <c r="AF46" s="71" t="s">
        <v>132</v>
      </c>
      <c r="AG46" s="111"/>
      <c r="AH46" s="3"/>
      <c r="AI46" s="3"/>
      <c r="AJ46" s="3"/>
      <c r="AK46" s="71" t="s">
        <v>140</v>
      </c>
      <c r="AL46" s="4"/>
      <c r="AM46" s="3"/>
      <c r="AN46" s="41"/>
      <c r="AO46" s="41"/>
      <c r="AP46" s="41"/>
      <c r="AQ46" s="38">
        <f>COUNTA(E46:AP46)</f>
        <v>9</v>
      </c>
      <c r="AR46" s="3">
        <f t="shared" si="10"/>
        <v>136</v>
      </c>
      <c r="AS46" s="39">
        <f t="shared" si="8"/>
        <v>6.6176470588235295E-2</v>
      </c>
    </row>
    <row r="47" spans="1:45">
      <c r="A47" s="182"/>
      <c r="B47" s="132"/>
      <c r="C47" s="37" t="s">
        <v>77</v>
      </c>
      <c r="D47" s="44"/>
      <c r="E47" s="111"/>
      <c r="F47" s="71" t="s">
        <v>142</v>
      </c>
      <c r="G47" s="4"/>
      <c r="I47" s="111"/>
      <c r="J47" s="4"/>
      <c r="K47" s="71" t="s">
        <v>132</v>
      </c>
      <c r="L47" s="4"/>
      <c r="M47" s="111"/>
      <c r="N47" s="4"/>
      <c r="O47" s="71" t="s">
        <v>132</v>
      </c>
      <c r="P47" s="4"/>
      <c r="Q47" s="111"/>
      <c r="R47" s="4"/>
      <c r="S47" s="71" t="s">
        <v>140</v>
      </c>
      <c r="T47" s="4"/>
      <c r="U47" s="111"/>
      <c r="V47" s="4"/>
      <c r="W47" s="71" t="s">
        <v>132</v>
      </c>
      <c r="X47" s="111"/>
      <c r="Y47" s="71" t="s">
        <v>132</v>
      </c>
      <c r="Z47" s="4"/>
      <c r="AA47" s="4"/>
      <c r="AB47" s="4"/>
      <c r="AC47" s="71" t="s">
        <v>132</v>
      </c>
      <c r="AD47" s="111"/>
      <c r="AE47" s="111"/>
      <c r="AF47" s="71" t="s">
        <v>132</v>
      </c>
      <c r="AG47" s="111"/>
      <c r="AH47" s="3"/>
      <c r="AI47" s="3"/>
      <c r="AJ47" s="3"/>
      <c r="AK47" s="71" t="s">
        <v>140</v>
      </c>
      <c r="AL47" s="4"/>
      <c r="AM47" s="3"/>
      <c r="AN47" s="41"/>
      <c r="AO47" s="41"/>
      <c r="AP47" s="41"/>
      <c r="AQ47" s="38">
        <f t="shared" ref="AQ47:AQ66" si="11">COUNTA(E47:AP47)</f>
        <v>9</v>
      </c>
      <c r="AR47" s="3">
        <f t="shared" si="10"/>
        <v>136</v>
      </c>
      <c r="AS47" s="39">
        <f t="shared" si="8"/>
        <v>6.6176470588235295E-2</v>
      </c>
    </row>
    <row r="48" spans="1:45">
      <c r="A48" s="182"/>
      <c r="B48" s="133"/>
      <c r="C48" s="37" t="s">
        <v>78</v>
      </c>
      <c r="D48" s="44"/>
      <c r="E48" s="111"/>
      <c r="F48" s="71" t="s">
        <v>142</v>
      </c>
      <c r="H48" s="4"/>
      <c r="I48" s="111"/>
      <c r="J48" s="4"/>
      <c r="K48" s="71" t="s">
        <v>132</v>
      </c>
      <c r="L48" s="4"/>
      <c r="M48" s="111"/>
      <c r="N48" s="4"/>
      <c r="O48" s="71" t="s">
        <v>132</v>
      </c>
      <c r="P48" s="4"/>
      <c r="Q48" s="111"/>
      <c r="R48" s="4"/>
      <c r="S48" s="71"/>
      <c r="T48" s="4"/>
      <c r="U48" s="111"/>
      <c r="V48" s="4"/>
      <c r="W48" s="71" t="s">
        <v>132</v>
      </c>
      <c r="X48" s="111"/>
      <c r="Y48" s="71" t="s">
        <v>132</v>
      </c>
      <c r="Z48" s="4"/>
      <c r="AA48" s="4"/>
      <c r="AB48" s="4"/>
      <c r="AC48" s="71" t="s">
        <v>132</v>
      </c>
      <c r="AD48" s="111"/>
      <c r="AE48" s="111"/>
      <c r="AF48" s="71" t="s">
        <v>132</v>
      </c>
      <c r="AG48" s="111"/>
      <c r="AH48" s="3"/>
      <c r="AI48" s="3"/>
      <c r="AJ48" s="3"/>
      <c r="AK48" s="71" t="s">
        <v>140</v>
      </c>
      <c r="AL48" s="4"/>
      <c r="AM48" s="3"/>
      <c r="AN48" s="41"/>
      <c r="AO48" s="41"/>
      <c r="AP48" s="41"/>
      <c r="AQ48" s="38">
        <f t="shared" si="11"/>
        <v>8</v>
      </c>
      <c r="AR48" s="3">
        <f t="shared" si="10"/>
        <v>136</v>
      </c>
      <c r="AS48" s="39">
        <f t="shared" si="8"/>
        <v>5.8823529411764705E-2</v>
      </c>
    </row>
    <row r="49" spans="1:45">
      <c r="A49" s="182"/>
      <c r="B49" s="131" t="s">
        <v>16</v>
      </c>
      <c r="C49" s="37" t="s">
        <v>76</v>
      </c>
      <c r="D49" s="44"/>
      <c r="E49" s="111"/>
      <c r="F49" s="4"/>
      <c r="G49" s="4"/>
      <c r="H49" s="71" t="s">
        <v>142</v>
      </c>
      <c r="I49" s="111"/>
      <c r="J49" s="4"/>
      <c r="K49" s="4"/>
      <c r="L49" s="4"/>
      <c r="M49" s="111"/>
      <c r="N49" s="4"/>
      <c r="O49" s="4"/>
      <c r="P49" s="4"/>
      <c r="Q49" s="4"/>
      <c r="R49" s="4"/>
      <c r="S49" s="4"/>
      <c r="T49" s="71" t="s">
        <v>132</v>
      </c>
      <c r="U49" s="111"/>
      <c r="V49" s="4"/>
      <c r="W49" s="4"/>
      <c r="X49" s="111"/>
      <c r="Y49" s="4"/>
      <c r="Z49" s="4"/>
      <c r="AA49" s="4"/>
      <c r="AB49" s="4"/>
      <c r="AC49" s="4"/>
      <c r="AD49" s="4"/>
      <c r="AE49" s="111"/>
      <c r="AF49" s="111"/>
      <c r="AG49" s="3"/>
      <c r="AH49" s="3"/>
      <c r="AI49" s="71" t="s">
        <v>140</v>
      </c>
      <c r="AJ49" s="3"/>
      <c r="AK49" s="4"/>
      <c r="AL49" s="4"/>
      <c r="AM49" s="3"/>
      <c r="AN49" s="41"/>
      <c r="AO49" s="41"/>
      <c r="AP49" s="41"/>
      <c r="AQ49" s="38">
        <f t="shared" si="11"/>
        <v>3</v>
      </c>
      <c r="AR49" s="3">
        <f>34*2</f>
        <v>68</v>
      </c>
      <c r="AS49" s="39">
        <f t="shared" si="8"/>
        <v>4.4117647058823532E-2</v>
      </c>
    </row>
    <row r="50" spans="1:45" ht="12.75" customHeight="1">
      <c r="A50" s="182"/>
      <c r="B50" s="132"/>
      <c r="C50" s="37" t="s">
        <v>77</v>
      </c>
      <c r="D50" s="44"/>
      <c r="E50" s="111"/>
      <c r="F50" s="4"/>
      <c r="G50" s="4"/>
      <c r="H50" s="71" t="s">
        <v>142</v>
      </c>
      <c r="I50" s="111"/>
      <c r="J50" s="4"/>
      <c r="K50" s="4"/>
      <c r="L50" s="4"/>
      <c r="M50" s="111"/>
      <c r="N50" s="4"/>
      <c r="O50" s="4"/>
      <c r="P50" s="4"/>
      <c r="Q50" s="111"/>
      <c r="R50" s="4"/>
      <c r="S50" s="4"/>
      <c r="T50" s="71" t="s">
        <v>132</v>
      </c>
      <c r="U50" s="111"/>
      <c r="V50" s="4"/>
      <c r="W50" s="4"/>
      <c r="X50" s="111"/>
      <c r="Y50" s="4"/>
      <c r="Z50" s="4"/>
      <c r="AA50" s="4"/>
      <c r="AB50" s="111"/>
      <c r="AC50" s="4"/>
      <c r="AD50" s="3"/>
      <c r="AE50" s="111"/>
      <c r="AF50" s="111"/>
      <c r="AG50" s="4"/>
      <c r="AH50" s="4"/>
      <c r="AI50" s="71" t="s">
        <v>140</v>
      </c>
      <c r="AJ50" s="111"/>
      <c r="AK50" s="4"/>
      <c r="AL50" s="4"/>
      <c r="AM50" s="3"/>
      <c r="AN50" s="41"/>
      <c r="AO50" s="41"/>
      <c r="AP50" s="41"/>
      <c r="AQ50" s="38">
        <f t="shared" si="11"/>
        <v>3</v>
      </c>
      <c r="AR50" s="3">
        <f t="shared" ref="AR50:AR54" si="12">34*2</f>
        <v>68</v>
      </c>
      <c r="AS50" s="39">
        <f t="shared" si="8"/>
        <v>4.4117647058823532E-2</v>
      </c>
    </row>
    <row r="51" spans="1:45" ht="12.75" customHeight="1">
      <c r="A51" s="182"/>
      <c r="B51" s="133"/>
      <c r="C51" s="37" t="s">
        <v>78</v>
      </c>
      <c r="D51" s="44"/>
      <c r="E51" s="111"/>
      <c r="F51" s="4"/>
      <c r="G51" s="4"/>
      <c r="H51" s="71" t="s">
        <v>142</v>
      </c>
      <c r="I51" s="111"/>
      <c r="J51" s="4"/>
      <c r="K51" s="4"/>
      <c r="L51" s="4"/>
      <c r="M51" s="111"/>
      <c r="N51" s="4"/>
      <c r="O51" s="4"/>
      <c r="P51" s="4"/>
      <c r="Q51" s="111"/>
      <c r="R51" s="4"/>
      <c r="S51" s="4"/>
      <c r="T51" s="71" t="s">
        <v>132</v>
      </c>
      <c r="U51" s="111"/>
      <c r="V51" s="4"/>
      <c r="W51" s="4"/>
      <c r="X51" s="111"/>
      <c r="Y51" s="4"/>
      <c r="Z51" s="4"/>
      <c r="AA51" s="4"/>
      <c r="AB51" s="111"/>
      <c r="AC51" s="4"/>
      <c r="AD51" s="3"/>
      <c r="AE51" s="111"/>
      <c r="AF51" s="111"/>
      <c r="AG51" s="4"/>
      <c r="AH51" s="4"/>
      <c r="AI51" s="71" t="s">
        <v>140</v>
      </c>
      <c r="AJ51" s="111"/>
      <c r="AK51" s="4"/>
      <c r="AL51" s="4"/>
      <c r="AM51" s="3"/>
      <c r="AN51" s="41"/>
      <c r="AO51" s="41"/>
      <c r="AP51" s="41"/>
      <c r="AQ51" s="38">
        <f t="shared" si="11"/>
        <v>3</v>
      </c>
      <c r="AR51" s="3">
        <f t="shared" si="12"/>
        <v>68</v>
      </c>
      <c r="AS51" s="39">
        <f t="shared" si="8"/>
        <v>4.4117647058823532E-2</v>
      </c>
    </row>
    <row r="52" spans="1:45" ht="12.75" customHeight="1">
      <c r="A52" s="182"/>
      <c r="B52" s="202" t="s">
        <v>153</v>
      </c>
      <c r="C52" s="37" t="s">
        <v>76</v>
      </c>
      <c r="D52" s="44"/>
      <c r="E52" s="111"/>
      <c r="F52" s="4"/>
      <c r="G52" s="4"/>
      <c r="H52" s="4"/>
      <c r="I52" s="111"/>
      <c r="J52" s="4"/>
      <c r="K52" s="4"/>
      <c r="L52" s="4"/>
      <c r="M52" s="111"/>
      <c r="N52" s="4"/>
      <c r="O52" s="4"/>
      <c r="P52" s="4"/>
      <c r="Q52" s="111"/>
      <c r="R52" s="4"/>
      <c r="S52" s="4"/>
      <c r="T52" s="4"/>
      <c r="U52" s="111"/>
      <c r="V52" s="4"/>
      <c r="W52" s="4"/>
      <c r="X52" s="111"/>
      <c r="Y52" s="4"/>
      <c r="Z52" s="4"/>
      <c r="AA52" s="4"/>
      <c r="AB52" s="111"/>
      <c r="AC52" s="4"/>
      <c r="AD52" s="3"/>
      <c r="AE52" s="111"/>
      <c r="AF52" s="111"/>
      <c r="AG52" s="4"/>
      <c r="AH52" s="4"/>
      <c r="AI52" s="3"/>
      <c r="AJ52" s="111"/>
      <c r="AK52" s="4"/>
      <c r="AL52" s="4"/>
      <c r="AM52" s="3"/>
      <c r="AN52" s="41"/>
      <c r="AO52" s="41"/>
      <c r="AP52" s="41"/>
      <c r="AQ52" s="38">
        <f t="shared" si="11"/>
        <v>0</v>
      </c>
      <c r="AR52" s="3">
        <f t="shared" si="12"/>
        <v>68</v>
      </c>
      <c r="AS52" s="39">
        <f t="shared" si="8"/>
        <v>0</v>
      </c>
    </row>
    <row r="53" spans="1:45" ht="12.75" customHeight="1">
      <c r="A53" s="182"/>
      <c r="B53" s="203"/>
      <c r="C53" s="37" t="s">
        <v>77</v>
      </c>
      <c r="D53" s="44"/>
      <c r="E53" s="26"/>
      <c r="F53" s="27"/>
      <c r="G53" s="27"/>
      <c r="H53" s="27"/>
      <c r="I53" s="26"/>
      <c r="J53" s="27"/>
      <c r="K53" s="27"/>
      <c r="L53" s="27"/>
      <c r="M53" s="26"/>
      <c r="N53" s="27"/>
      <c r="O53" s="27"/>
      <c r="P53" s="27"/>
      <c r="Q53" s="26"/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1"/>
      <c r="AE53" s="26"/>
      <c r="AF53" s="26"/>
      <c r="AG53" s="27"/>
      <c r="AH53" s="27"/>
      <c r="AI53" s="41"/>
      <c r="AJ53" s="26"/>
      <c r="AK53" s="27"/>
      <c r="AL53" s="27"/>
      <c r="AM53" s="41"/>
      <c r="AN53" s="41"/>
      <c r="AO53" s="41"/>
      <c r="AP53" s="41"/>
      <c r="AQ53" s="38">
        <f t="shared" si="11"/>
        <v>0</v>
      </c>
      <c r="AR53" s="3">
        <f t="shared" si="12"/>
        <v>68</v>
      </c>
      <c r="AS53" s="39">
        <f t="shared" si="8"/>
        <v>0</v>
      </c>
    </row>
    <row r="54" spans="1:45" ht="12.75" customHeight="1">
      <c r="A54" s="182"/>
      <c r="B54" s="204"/>
      <c r="C54" s="37" t="s">
        <v>78</v>
      </c>
      <c r="D54" s="44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1"/>
      <c r="AE54" s="26"/>
      <c r="AF54" s="26"/>
      <c r="AG54" s="27"/>
      <c r="AH54" s="27"/>
      <c r="AI54" s="41"/>
      <c r="AJ54" s="26"/>
      <c r="AK54" s="27"/>
      <c r="AL54" s="27"/>
      <c r="AM54" s="41"/>
      <c r="AN54" s="41"/>
      <c r="AO54" s="41"/>
      <c r="AP54" s="41"/>
      <c r="AQ54" s="38">
        <f t="shared" si="11"/>
        <v>0</v>
      </c>
      <c r="AR54" s="3">
        <f t="shared" si="12"/>
        <v>68</v>
      </c>
      <c r="AS54" s="39">
        <f t="shared" si="8"/>
        <v>0</v>
      </c>
    </row>
    <row r="55" spans="1:45" ht="12.75" customHeight="1">
      <c r="A55" s="182"/>
      <c r="B55" s="131" t="s">
        <v>52</v>
      </c>
      <c r="C55" s="37" t="s">
        <v>76</v>
      </c>
      <c r="D55" s="44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1"/>
      <c r="AB55" s="26"/>
      <c r="AC55" s="27"/>
      <c r="AD55" s="27"/>
      <c r="AE55" s="26"/>
      <c r="AF55" s="26"/>
      <c r="AG55" s="27"/>
      <c r="AH55" s="27"/>
      <c r="AI55" s="27"/>
      <c r="AJ55" s="41"/>
      <c r="AK55" s="27"/>
      <c r="AL55" s="27"/>
      <c r="AM55" s="41"/>
      <c r="AN55" s="41"/>
      <c r="AO55" s="41"/>
      <c r="AP55" s="41"/>
      <c r="AQ55" s="38">
        <f t="shared" si="11"/>
        <v>0</v>
      </c>
      <c r="AR55" s="3">
        <f>34*1</f>
        <v>34</v>
      </c>
      <c r="AS55" s="39">
        <f t="shared" si="8"/>
        <v>0</v>
      </c>
    </row>
    <row r="56" spans="1:45">
      <c r="A56" s="182"/>
      <c r="B56" s="132"/>
      <c r="C56" s="37" t="s">
        <v>77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1"/>
      <c r="AN56" s="41"/>
      <c r="AO56" s="41"/>
      <c r="AP56" s="41"/>
      <c r="AQ56" s="38">
        <f t="shared" si="11"/>
        <v>0</v>
      </c>
      <c r="AR56" s="3">
        <f t="shared" ref="AR56:AR63" si="13">34*1</f>
        <v>34</v>
      </c>
      <c r="AS56" s="39">
        <f t="shared" si="8"/>
        <v>0</v>
      </c>
    </row>
    <row r="57" spans="1:45" s="2" customFormat="1" ht="15" customHeight="1">
      <c r="A57" s="182"/>
      <c r="B57" s="133"/>
      <c r="C57" s="37" t="s">
        <v>78</v>
      </c>
      <c r="D57" s="45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38">
        <f t="shared" si="11"/>
        <v>0</v>
      </c>
      <c r="AR57" s="3">
        <f t="shared" si="13"/>
        <v>34</v>
      </c>
      <c r="AS57" s="39">
        <f t="shared" si="8"/>
        <v>0</v>
      </c>
    </row>
    <row r="58" spans="1:45" s="2" customFormat="1" ht="16.5" customHeight="1">
      <c r="A58" s="182"/>
      <c r="B58" s="131" t="s">
        <v>53</v>
      </c>
      <c r="C58" s="37" t="s">
        <v>76</v>
      </c>
      <c r="D58" s="40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38">
        <f t="shared" si="11"/>
        <v>0</v>
      </c>
      <c r="AR58" s="3">
        <f t="shared" si="13"/>
        <v>34</v>
      </c>
      <c r="AS58" s="39">
        <f t="shared" si="8"/>
        <v>0</v>
      </c>
    </row>
    <row r="59" spans="1:45" s="6" customFormat="1" ht="11.25" customHeight="1">
      <c r="A59" s="182"/>
      <c r="B59" s="132"/>
      <c r="C59" s="37" t="s">
        <v>77</v>
      </c>
      <c r="D59" s="4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8">
        <f t="shared" si="11"/>
        <v>0</v>
      </c>
      <c r="AR59" s="3">
        <f t="shared" si="13"/>
        <v>34</v>
      </c>
      <c r="AS59" s="39">
        <f t="shared" si="8"/>
        <v>0</v>
      </c>
    </row>
    <row r="60" spans="1:45" ht="12.75" customHeight="1">
      <c r="A60" s="182"/>
      <c r="B60" s="133"/>
      <c r="C60" s="37" t="s">
        <v>78</v>
      </c>
      <c r="D60" s="44"/>
      <c r="E60" s="26"/>
      <c r="F60" s="26"/>
      <c r="G60" s="27"/>
      <c r="H60" s="26"/>
      <c r="I60" s="26"/>
      <c r="J60" s="43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1"/>
      <c r="AN60" s="41"/>
      <c r="AO60" s="41"/>
      <c r="AP60" s="41"/>
      <c r="AQ60" s="38">
        <f t="shared" si="11"/>
        <v>0</v>
      </c>
      <c r="AR60" s="3">
        <f t="shared" si="13"/>
        <v>34</v>
      </c>
      <c r="AS60" s="39">
        <f t="shared" si="8"/>
        <v>0</v>
      </c>
    </row>
    <row r="61" spans="1:45">
      <c r="A61" s="182"/>
      <c r="B61" s="131" t="s">
        <v>54</v>
      </c>
      <c r="C61" s="37" t="s">
        <v>76</v>
      </c>
      <c r="D61" s="44"/>
      <c r="E61" s="26"/>
      <c r="F61" s="26"/>
      <c r="G61" s="26"/>
      <c r="H61" s="27"/>
      <c r="I61" s="43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1"/>
      <c r="AN61" s="41"/>
      <c r="AO61" s="41"/>
      <c r="AP61" s="41"/>
      <c r="AQ61" s="38">
        <f t="shared" si="11"/>
        <v>0</v>
      </c>
      <c r="AR61" s="3">
        <f t="shared" si="13"/>
        <v>34</v>
      </c>
      <c r="AS61" s="39">
        <f t="shared" si="8"/>
        <v>0</v>
      </c>
    </row>
    <row r="62" spans="1:45">
      <c r="A62" s="182"/>
      <c r="B62" s="132"/>
      <c r="C62" s="37" t="s">
        <v>77</v>
      </c>
      <c r="D62" s="44"/>
      <c r="E62" s="26"/>
      <c r="F62" s="27"/>
      <c r="G62" s="27"/>
      <c r="H62" s="43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1"/>
      <c r="AN62" s="41"/>
      <c r="AO62" s="41"/>
      <c r="AP62" s="41"/>
      <c r="AQ62" s="38">
        <f t="shared" si="11"/>
        <v>0</v>
      </c>
      <c r="AR62" s="3">
        <f t="shared" si="13"/>
        <v>34</v>
      </c>
      <c r="AS62" s="39">
        <f t="shared" si="8"/>
        <v>0</v>
      </c>
    </row>
    <row r="63" spans="1:45">
      <c r="A63" s="182"/>
      <c r="B63" s="133"/>
      <c r="C63" s="37" t="s">
        <v>78</v>
      </c>
      <c r="D63" s="44"/>
      <c r="E63" s="26"/>
      <c r="F63" s="27"/>
      <c r="G63" s="43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1"/>
      <c r="AN63" s="41"/>
      <c r="AO63" s="41"/>
      <c r="AP63" s="41"/>
      <c r="AQ63" s="38">
        <f t="shared" si="11"/>
        <v>0</v>
      </c>
      <c r="AR63" s="3">
        <f t="shared" si="13"/>
        <v>34</v>
      </c>
      <c r="AS63" s="39">
        <f t="shared" si="8"/>
        <v>0</v>
      </c>
    </row>
    <row r="64" spans="1:45">
      <c r="A64" s="182"/>
      <c r="B64" s="134" t="s">
        <v>74</v>
      </c>
      <c r="C64" s="37" t="s">
        <v>76</v>
      </c>
      <c r="D64" s="44"/>
      <c r="E64" s="26"/>
      <c r="F64" s="27"/>
      <c r="G64" s="27"/>
      <c r="H64" s="43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1"/>
      <c r="AC64" s="41"/>
      <c r="AD64" s="41"/>
      <c r="AE64" s="26"/>
      <c r="AF64" s="26"/>
      <c r="AG64" s="27"/>
      <c r="AH64" s="27"/>
      <c r="AI64" s="27"/>
      <c r="AJ64" s="26"/>
      <c r="AK64" s="27"/>
      <c r="AL64" s="27"/>
      <c r="AM64" s="41"/>
      <c r="AN64" s="41"/>
      <c r="AO64" s="41"/>
      <c r="AP64" s="41"/>
      <c r="AQ64" s="38">
        <f t="shared" si="11"/>
        <v>0</v>
      </c>
      <c r="AR64" s="3">
        <f>34*2</f>
        <v>68</v>
      </c>
      <c r="AS64" s="39">
        <f t="shared" si="8"/>
        <v>0</v>
      </c>
    </row>
    <row r="65" spans="1:45" ht="12.75" customHeight="1">
      <c r="A65" s="182"/>
      <c r="B65" s="134"/>
      <c r="C65" s="37" t="s">
        <v>77</v>
      </c>
      <c r="D65" s="44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1"/>
      <c r="AI65" s="41"/>
      <c r="AJ65" s="41"/>
      <c r="AK65" s="27"/>
      <c r="AL65" s="27"/>
      <c r="AM65" s="41"/>
      <c r="AN65" s="41"/>
      <c r="AO65" s="41"/>
      <c r="AP65" s="41"/>
      <c r="AQ65" s="38">
        <f t="shared" si="11"/>
        <v>0</v>
      </c>
      <c r="AR65" s="3">
        <f t="shared" ref="AR65:AR66" si="14">34*2</f>
        <v>68</v>
      </c>
      <c r="AS65" s="39">
        <f t="shared" si="8"/>
        <v>0</v>
      </c>
    </row>
    <row r="66" spans="1:45">
      <c r="A66" s="182"/>
      <c r="B66" s="134"/>
      <c r="C66" s="37" t="s">
        <v>78</v>
      </c>
      <c r="D66" s="44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1"/>
      <c r="AI66" s="41"/>
      <c r="AJ66" s="41"/>
      <c r="AK66" s="27"/>
      <c r="AL66" s="27"/>
      <c r="AM66" s="41"/>
      <c r="AN66" s="41"/>
      <c r="AO66" s="41"/>
      <c r="AP66" s="41"/>
      <c r="AQ66" s="38">
        <f t="shared" si="11"/>
        <v>0</v>
      </c>
      <c r="AR66" s="3">
        <f t="shared" si="14"/>
        <v>68</v>
      </c>
      <c r="AS66" s="39">
        <f t="shared" si="8"/>
        <v>0</v>
      </c>
    </row>
    <row r="67" spans="1:45" s="43" customFormat="1" ht="27" customHeight="1">
      <c r="A67" s="66"/>
      <c r="B67" s="67"/>
      <c r="C67" s="67"/>
      <c r="D67" s="6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6"/>
      <c r="AN67" s="66"/>
      <c r="AO67" s="66"/>
      <c r="AP67" s="66"/>
      <c r="AQ67" s="66"/>
      <c r="AR67" s="66"/>
      <c r="AS67" s="66"/>
    </row>
    <row r="68" spans="1:45" s="43" customFormat="1" ht="114" customHeight="1">
      <c r="A68" s="176" t="s">
        <v>22</v>
      </c>
      <c r="B68" s="176"/>
      <c r="C68" s="176"/>
      <c r="D68" s="176"/>
      <c r="E68" s="159" t="s">
        <v>39</v>
      </c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1"/>
      <c r="AQ68" s="138" t="s">
        <v>19</v>
      </c>
      <c r="AR68" s="138" t="s">
        <v>21</v>
      </c>
      <c r="AS68" s="151" t="s">
        <v>20</v>
      </c>
    </row>
    <row r="69" spans="1:45" s="2" customFormat="1">
      <c r="A69" s="152" t="s">
        <v>0</v>
      </c>
      <c r="B69" s="153"/>
      <c r="C69" s="131" t="s">
        <v>63</v>
      </c>
      <c r="D69" s="23" t="s">
        <v>17</v>
      </c>
      <c r="E69" s="134" t="s">
        <v>1</v>
      </c>
      <c r="F69" s="134"/>
      <c r="G69" s="134"/>
      <c r="H69" s="134"/>
      <c r="I69" s="134" t="s">
        <v>2</v>
      </c>
      <c r="J69" s="134"/>
      <c r="K69" s="134"/>
      <c r="L69" s="134"/>
      <c r="M69" s="134" t="s">
        <v>3</v>
      </c>
      <c r="N69" s="134"/>
      <c r="O69" s="134"/>
      <c r="P69" s="134"/>
      <c r="Q69" s="134" t="s">
        <v>4</v>
      </c>
      <c r="R69" s="134"/>
      <c r="S69" s="134"/>
      <c r="T69" s="134"/>
      <c r="U69" s="134" t="s">
        <v>5</v>
      </c>
      <c r="V69" s="134"/>
      <c r="W69" s="134"/>
      <c r="X69" s="134" t="s">
        <v>6</v>
      </c>
      <c r="Y69" s="134"/>
      <c r="Z69" s="134"/>
      <c r="AA69" s="134"/>
      <c r="AB69" s="134" t="s">
        <v>7</v>
      </c>
      <c r="AC69" s="134"/>
      <c r="AD69" s="134"/>
      <c r="AE69" s="134" t="s">
        <v>8</v>
      </c>
      <c r="AF69" s="134"/>
      <c r="AG69" s="134"/>
      <c r="AH69" s="134"/>
      <c r="AI69" s="134"/>
      <c r="AJ69" s="134" t="s">
        <v>9</v>
      </c>
      <c r="AK69" s="134"/>
      <c r="AL69" s="134"/>
      <c r="AM69" s="134" t="s">
        <v>10</v>
      </c>
      <c r="AN69" s="134"/>
      <c r="AO69" s="134"/>
      <c r="AP69" s="134"/>
      <c r="AQ69" s="138"/>
      <c r="AR69" s="138"/>
      <c r="AS69" s="151"/>
    </row>
    <row r="70" spans="1:45" s="2" customFormat="1" ht="16.5" customHeight="1">
      <c r="A70" s="154"/>
      <c r="B70" s="155"/>
      <c r="C70" s="133"/>
      <c r="D70" s="23" t="s">
        <v>18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38"/>
      <c r="AR70" s="138"/>
      <c r="AS70" s="151"/>
    </row>
    <row r="71" spans="1:45" s="6" customFormat="1" ht="11.25" customHeight="1">
      <c r="A71" s="181" t="s">
        <v>24</v>
      </c>
      <c r="B71" s="131" t="s">
        <v>12</v>
      </c>
      <c r="C71" s="37" t="s">
        <v>79</v>
      </c>
      <c r="D71" s="44"/>
      <c r="E71" s="111"/>
      <c r="F71" s="71" t="s">
        <v>142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71" t="s">
        <v>140</v>
      </c>
      <c r="AL71" s="111"/>
      <c r="AM71" s="41"/>
      <c r="AN71" s="41"/>
      <c r="AO71" s="41"/>
      <c r="AP71" s="41"/>
      <c r="AQ71" s="38">
        <f>COUNTA(E71:AP71)</f>
        <v>2</v>
      </c>
      <c r="AR71" s="3">
        <f>34*5</f>
        <v>170</v>
      </c>
      <c r="AS71" s="39">
        <f>AQ71/AR71</f>
        <v>1.1764705882352941E-2</v>
      </c>
    </row>
    <row r="72" spans="1:45" s="6" customFormat="1" ht="15" customHeight="1">
      <c r="A72" s="182"/>
      <c r="B72" s="132"/>
      <c r="C72" s="37" t="s">
        <v>80</v>
      </c>
      <c r="D72" s="44"/>
      <c r="E72" s="111"/>
      <c r="F72" s="71" t="s">
        <v>142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4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71" t="s">
        <v>140</v>
      </c>
      <c r="AL72" s="111"/>
      <c r="AM72" s="41"/>
      <c r="AN72" s="41"/>
      <c r="AO72" s="41"/>
      <c r="AP72" s="41"/>
      <c r="AQ72" s="38">
        <f>COUNTA(E72:AP72)</f>
        <v>2</v>
      </c>
      <c r="AR72" s="3">
        <f t="shared" ref="AR72:AR74" si="15">34*5</f>
        <v>170</v>
      </c>
      <c r="AS72" s="39">
        <f t="shared" ref="AS72:AS106" si="16">AQ72/AR72</f>
        <v>1.1764705882352941E-2</v>
      </c>
    </row>
    <row r="73" spans="1:45" s="6" customFormat="1" ht="15" customHeight="1">
      <c r="A73" s="182"/>
      <c r="B73" s="132"/>
      <c r="C73" s="110" t="s">
        <v>81</v>
      </c>
      <c r="D73" s="44"/>
      <c r="E73" s="111"/>
      <c r="F73" s="71" t="s">
        <v>142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4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71" t="s">
        <v>140</v>
      </c>
      <c r="AL73" s="111"/>
      <c r="AM73" s="41"/>
      <c r="AN73" s="41"/>
      <c r="AO73" s="41"/>
      <c r="AP73" s="41"/>
      <c r="AQ73" s="38">
        <f>COUNTA(E73:AP73)</f>
        <v>2</v>
      </c>
      <c r="AR73" s="3">
        <f t="shared" si="15"/>
        <v>170</v>
      </c>
      <c r="AS73" s="39">
        <f t="shared" ref="AS73" si="17">AQ73/AR73</f>
        <v>1.1764705882352941E-2</v>
      </c>
    </row>
    <row r="74" spans="1:45" s="6" customFormat="1" ht="12.75" customHeight="1">
      <c r="A74" s="182"/>
      <c r="B74" s="133"/>
      <c r="C74" s="37" t="s">
        <v>145</v>
      </c>
      <c r="D74" s="44"/>
      <c r="E74" s="111"/>
      <c r="F74" s="71" t="s">
        <v>142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4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71" t="s">
        <v>140</v>
      </c>
      <c r="AL74" s="111"/>
      <c r="AM74" s="41"/>
      <c r="AN74" s="41"/>
      <c r="AO74" s="41"/>
      <c r="AP74" s="41"/>
      <c r="AQ74" s="38">
        <f t="shared" ref="AQ74:AQ76" si="18">COUNTA(E74:AP74)</f>
        <v>2</v>
      </c>
      <c r="AR74" s="3">
        <f t="shared" si="15"/>
        <v>170</v>
      </c>
      <c r="AS74" s="39">
        <f t="shared" si="16"/>
        <v>1.1764705882352941E-2</v>
      </c>
    </row>
    <row r="75" spans="1:45" s="6" customFormat="1" ht="15" customHeight="1">
      <c r="A75" s="182"/>
      <c r="B75" s="131" t="s">
        <v>11</v>
      </c>
      <c r="C75" s="110" t="s">
        <v>79</v>
      </c>
      <c r="D75" s="44"/>
      <c r="E75" s="111"/>
      <c r="F75" s="111"/>
      <c r="G75" s="71" t="s">
        <v>142</v>
      </c>
      <c r="H75" s="3"/>
      <c r="I75" s="3"/>
      <c r="J75" s="3"/>
      <c r="K75" s="71" t="s">
        <v>132</v>
      </c>
      <c r="L75" s="3"/>
      <c r="M75" s="3"/>
      <c r="N75" s="3"/>
      <c r="O75" s="3"/>
      <c r="P75" s="3"/>
      <c r="Q75" s="111"/>
      <c r="R75" s="4"/>
      <c r="S75" s="71" t="s">
        <v>140</v>
      </c>
      <c r="T75" s="4"/>
      <c r="U75" s="111"/>
      <c r="V75" s="4"/>
      <c r="W75" s="71" t="s">
        <v>132</v>
      </c>
      <c r="X75" s="111"/>
      <c r="Y75" s="4"/>
      <c r="Z75" s="71" t="s">
        <v>132</v>
      </c>
      <c r="AA75" s="4"/>
      <c r="AB75" s="111"/>
      <c r="AC75" s="4"/>
      <c r="AD75" s="4"/>
      <c r="AE75" s="111"/>
      <c r="AF75" s="111"/>
      <c r="AG75" s="71" t="s">
        <v>132</v>
      </c>
      <c r="AH75" s="4"/>
      <c r="AI75" s="4"/>
      <c r="AJ75" s="111"/>
      <c r="AK75" s="71" t="s">
        <v>140</v>
      </c>
      <c r="AL75" s="4"/>
      <c r="AM75" s="41"/>
      <c r="AN75" s="41"/>
      <c r="AO75" s="41"/>
      <c r="AP75" s="41"/>
      <c r="AQ75" s="38">
        <f t="shared" si="18"/>
        <v>7</v>
      </c>
      <c r="AR75" s="3">
        <f>34*4</f>
        <v>136</v>
      </c>
      <c r="AS75" s="39">
        <f t="shared" si="16"/>
        <v>5.1470588235294115E-2</v>
      </c>
    </row>
    <row r="76" spans="1:45" s="6" customFormat="1" ht="15" customHeight="1">
      <c r="A76" s="182"/>
      <c r="B76" s="132"/>
      <c r="C76" s="110" t="s">
        <v>80</v>
      </c>
      <c r="D76" s="44"/>
      <c r="E76" s="111"/>
      <c r="F76" s="3"/>
      <c r="G76" s="71" t="s">
        <v>142</v>
      </c>
      <c r="H76" s="3"/>
      <c r="I76" s="3"/>
      <c r="J76" s="3"/>
      <c r="K76" s="71" t="s">
        <v>132</v>
      </c>
      <c r="L76" s="3"/>
      <c r="M76" s="3"/>
      <c r="N76" s="3"/>
      <c r="O76" s="3"/>
      <c r="P76" s="3"/>
      <c r="Q76" s="111"/>
      <c r="R76" s="4"/>
      <c r="S76" s="71" t="s">
        <v>140</v>
      </c>
      <c r="T76" s="4"/>
      <c r="U76" s="111"/>
      <c r="V76" s="4"/>
      <c r="W76" s="71" t="s">
        <v>132</v>
      </c>
      <c r="X76" s="111"/>
      <c r="Y76" s="4"/>
      <c r="Z76" s="71" t="s">
        <v>132</v>
      </c>
      <c r="AA76" s="4"/>
      <c r="AB76" s="111"/>
      <c r="AC76" s="4"/>
      <c r="AD76" s="4"/>
      <c r="AE76" s="111"/>
      <c r="AF76" s="111"/>
      <c r="AG76" s="71" t="s">
        <v>132</v>
      </c>
      <c r="AH76" s="4"/>
      <c r="AI76" s="4"/>
      <c r="AJ76" s="111"/>
      <c r="AK76" s="71" t="s">
        <v>140</v>
      </c>
      <c r="AL76" s="4"/>
      <c r="AM76" s="41"/>
      <c r="AN76" s="41"/>
      <c r="AO76" s="41"/>
      <c r="AP76" s="41"/>
      <c r="AQ76" s="38">
        <f t="shared" si="18"/>
        <v>7</v>
      </c>
      <c r="AR76" s="3">
        <f t="shared" ref="AR76:AR82" si="19">34*4</f>
        <v>136</v>
      </c>
      <c r="AS76" s="39">
        <f t="shared" si="16"/>
        <v>5.1470588235294115E-2</v>
      </c>
    </row>
    <row r="77" spans="1:45" s="6" customFormat="1" ht="15" customHeight="1">
      <c r="A77" s="182"/>
      <c r="B77" s="132"/>
      <c r="C77" s="110" t="s">
        <v>81</v>
      </c>
      <c r="D77" s="44"/>
      <c r="E77" s="111"/>
      <c r="F77" s="3"/>
      <c r="G77" s="71" t="s">
        <v>142</v>
      </c>
      <c r="H77" s="3"/>
      <c r="I77" s="3"/>
      <c r="J77" s="3"/>
      <c r="K77" s="71" t="s">
        <v>132</v>
      </c>
      <c r="L77" s="3"/>
      <c r="M77" s="3"/>
      <c r="N77" s="3"/>
      <c r="O77" s="3"/>
      <c r="P77" s="3"/>
      <c r="Q77" s="111"/>
      <c r="R77" s="4"/>
      <c r="S77" s="71" t="s">
        <v>140</v>
      </c>
      <c r="T77" s="4"/>
      <c r="U77" s="111"/>
      <c r="V77" s="4"/>
      <c r="W77" s="71" t="s">
        <v>132</v>
      </c>
      <c r="X77" s="111"/>
      <c r="Y77" s="4"/>
      <c r="Z77" s="71" t="s">
        <v>132</v>
      </c>
      <c r="AA77" s="4"/>
      <c r="AB77" s="111"/>
      <c r="AC77" s="4"/>
      <c r="AD77" s="4"/>
      <c r="AE77" s="111"/>
      <c r="AF77" s="111"/>
      <c r="AG77" s="71" t="s">
        <v>132</v>
      </c>
      <c r="AH77" s="4"/>
      <c r="AI77" s="4"/>
      <c r="AJ77" s="111"/>
      <c r="AK77" s="71" t="s">
        <v>140</v>
      </c>
      <c r="AL77" s="4"/>
      <c r="AM77" s="41"/>
      <c r="AN77" s="41"/>
      <c r="AO77" s="41"/>
      <c r="AP77" s="41"/>
      <c r="AQ77" s="38">
        <f t="shared" ref="AQ77" si="20">COUNTA(E77:AP77)</f>
        <v>7</v>
      </c>
      <c r="AR77" s="3">
        <f t="shared" si="19"/>
        <v>136</v>
      </c>
      <c r="AS77" s="39">
        <f t="shared" ref="AS77" si="21">AQ77/AR77</f>
        <v>5.1470588235294115E-2</v>
      </c>
    </row>
    <row r="78" spans="1:45" s="6" customFormat="1" ht="15" customHeight="1">
      <c r="A78" s="182"/>
      <c r="B78" s="133"/>
      <c r="C78" s="110" t="s">
        <v>145</v>
      </c>
      <c r="D78" s="44"/>
      <c r="E78" s="111"/>
      <c r="F78" s="4"/>
      <c r="G78" s="71" t="s">
        <v>142</v>
      </c>
      <c r="H78" s="3"/>
      <c r="I78" s="4"/>
      <c r="J78" s="4"/>
      <c r="K78" s="71" t="s">
        <v>132</v>
      </c>
      <c r="L78" s="4"/>
      <c r="M78" s="111"/>
      <c r="N78" s="4"/>
      <c r="O78" s="4"/>
      <c r="P78" s="4"/>
      <c r="Q78" s="111"/>
      <c r="R78" s="4"/>
      <c r="S78" s="71" t="s">
        <v>140</v>
      </c>
      <c r="T78" s="4"/>
      <c r="U78" s="111"/>
      <c r="V78" s="4"/>
      <c r="W78" s="71" t="s">
        <v>132</v>
      </c>
      <c r="X78" s="111"/>
      <c r="Y78" s="4"/>
      <c r="Z78" s="71" t="s">
        <v>132</v>
      </c>
      <c r="AA78" s="4"/>
      <c r="AB78" s="3"/>
      <c r="AC78" s="3"/>
      <c r="AD78" s="3"/>
      <c r="AE78" s="111"/>
      <c r="AF78" s="111"/>
      <c r="AG78" s="71" t="s">
        <v>132</v>
      </c>
      <c r="AH78" s="4"/>
      <c r="AI78" s="4"/>
      <c r="AJ78" s="111"/>
      <c r="AK78" s="71" t="s">
        <v>140</v>
      </c>
      <c r="AL78" s="4"/>
      <c r="AM78" s="41"/>
      <c r="AN78" s="41"/>
      <c r="AO78" s="41"/>
      <c r="AP78" s="41"/>
      <c r="AQ78" s="38">
        <f>COUNTA(E78:AP78)</f>
        <v>7</v>
      </c>
      <c r="AR78" s="3">
        <f t="shared" si="19"/>
        <v>136</v>
      </c>
      <c r="AS78" s="39">
        <f t="shared" si="16"/>
        <v>5.1470588235294115E-2</v>
      </c>
    </row>
    <row r="79" spans="1:45" s="6" customFormat="1">
      <c r="A79" s="182"/>
      <c r="B79" s="131" t="s">
        <v>15</v>
      </c>
      <c r="C79" s="110" t="s">
        <v>79</v>
      </c>
      <c r="D79" s="44"/>
      <c r="E79" s="111"/>
      <c r="F79" s="4"/>
      <c r="G79" s="71" t="s">
        <v>142</v>
      </c>
      <c r="H79" s="3"/>
      <c r="I79" s="4"/>
      <c r="J79" s="4"/>
      <c r="K79" s="71" t="s">
        <v>132</v>
      </c>
      <c r="L79" s="4"/>
      <c r="M79" s="111"/>
      <c r="N79" s="4"/>
      <c r="O79" s="4"/>
      <c r="P79" s="4"/>
      <c r="Q79" s="111"/>
      <c r="R79" s="4"/>
      <c r="S79" s="71" t="s">
        <v>140</v>
      </c>
      <c r="T79" s="4"/>
      <c r="U79" s="111"/>
      <c r="V79" s="4"/>
      <c r="W79" s="71" t="s">
        <v>132</v>
      </c>
      <c r="X79" s="111"/>
      <c r="Y79" s="4"/>
      <c r="Z79" s="71" t="s">
        <v>132</v>
      </c>
      <c r="AA79" s="4"/>
      <c r="AB79" s="3"/>
      <c r="AC79" s="3"/>
      <c r="AD79" s="3"/>
      <c r="AE79" s="111"/>
      <c r="AF79" s="111"/>
      <c r="AG79" s="71" t="s">
        <v>132</v>
      </c>
      <c r="AH79" s="4"/>
      <c r="AI79" s="4"/>
      <c r="AJ79" s="111"/>
      <c r="AK79" s="71" t="s">
        <v>140</v>
      </c>
      <c r="AL79" s="4"/>
      <c r="AM79" s="41"/>
      <c r="AN79" s="41"/>
      <c r="AO79" s="41"/>
      <c r="AP79" s="41"/>
      <c r="AQ79" s="38">
        <f>COUNTA(E79:AP79)</f>
        <v>7</v>
      </c>
      <c r="AR79" s="3">
        <f t="shared" si="19"/>
        <v>136</v>
      </c>
      <c r="AS79" s="39">
        <f t="shared" si="16"/>
        <v>5.1470588235294115E-2</v>
      </c>
    </row>
    <row r="80" spans="1:45" ht="12.75" customHeight="1">
      <c r="A80" s="182"/>
      <c r="B80" s="132"/>
      <c r="C80" s="110" t="s">
        <v>80</v>
      </c>
      <c r="D80" s="44"/>
      <c r="E80" s="111"/>
      <c r="F80" s="111"/>
      <c r="G80" s="71" t="s">
        <v>142</v>
      </c>
      <c r="H80" s="111"/>
      <c r="I80" s="111"/>
      <c r="J80" s="3"/>
      <c r="K80" s="71" t="s">
        <v>132</v>
      </c>
      <c r="L80" s="111"/>
      <c r="M80" s="111"/>
      <c r="N80" s="111"/>
      <c r="O80" s="111"/>
      <c r="P80" s="111"/>
      <c r="Q80" s="111"/>
      <c r="R80" s="4"/>
      <c r="S80" s="71" t="s">
        <v>140</v>
      </c>
      <c r="T80" s="4"/>
      <c r="U80" s="111"/>
      <c r="V80" s="4"/>
      <c r="W80" s="71" t="s">
        <v>132</v>
      </c>
      <c r="X80" s="111"/>
      <c r="Y80" s="4"/>
      <c r="Z80" s="71" t="s">
        <v>132</v>
      </c>
      <c r="AA80" s="4"/>
      <c r="AB80" s="4"/>
      <c r="AC80" s="4"/>
      <c r="AD80" s="111"/>
      <c r="AE80" s="111"/>
      <c r="AF80" s="111"/>
      <c r="AG80" s="71" t="s">
        <v>132</v>
      </c>
      <c r="AH80" s="3"/>
      <c r="AI80" s="3"/>
      <c r="AJ80" s="3"/>
      <c r="AK80" s="71" t="s">
        <v>140</v>
      </c>
      <c r="AL80" s="4"/>
      <c r="AM80" s="41"/>
      <c r="AN80" s="41"/>
      <c r="AO80" s="41"/>
      <c r="AP80" s="41"/>
      <c r="AQ80" s="38">
        <f t="shared" ref="AQ80:AQ106" si="22">COUNTA(E80:AP80)</f>
        <v>7</v>
      </c>
      <c r="AR80" s="3">
        <f t="shared" si="19"/>
        <v>136</v>
      </c>
      <c r="AS80" s="39">
        <f t="shared" si="16"/>
        <v>5.1470588235294115E-2</v>
      </c>
    </row>
    <row r="81" spans="1:45" ht="12.75" customHeight="1">
      <c r="A81" s="182"/>
      <c r="B81" s="132"/>
      <c r="C81" s="110" t="s">
        <v>81</v>
      </c>
      <c r="D81" s="44"/>
      <c r="E81" s="114"/>
      <c r="F81" s="114"/>
      <c r="G81" s="71" t="s">
        <v>142</v>
      </c>
      <c r="H81" s="114"/>
      <c r="I81" s="116"/>
      <c r="J81" s="3"/>
      <c r="K81" s="71" t="s">
        <v>132</v>
      </c>
      <c r="L81" s="111"/>
      <c r="M81" s="111"/>
      <c r="N81" s="111"/>
      <c r="O81" s="111"/>
      <c r="P81" s="111"/>
      <c r="Q81" s="111"/>
      <c r="R81" s="4"/>
      <c r="S81" s="71" t="s">
        <v>140</v>
      </c>
      <c r="T81" s="4"/>
      <c r="U81" s="111"/>
      <c r="V81" s="4"/>
      <c r="W81" s="71" t="s">
        <v>132</v>
      </c>
      <c r="X81" s="111"/>
      <c r="Y81" s="4"/>
      <c r="Z81" s="71" t="s">
        <v>132</v>
      </c>
      <c r="AA81" s="4"/>
      <c r="AB81" s="4"/>
      <c r="AC81" s="4"/>
      <c r="AD81" s="111"/>
      <c r="AE81" s="111"/>
      <c r="AF81" s="111"/>
      <c r="AG81" s="71" t="s">
        <v>132</v>
      </c>
      <c r="AH81" s="3"/>
      <c r="AI81" s="3"/>
      <c r="AJ81" s="3"/>
      <c r="AK81" s="71" t="s">
        <v>140</v>
      </c>
      <c r="AL81" s="4"/>
      <c r="AM81" s="41"/>
      <c r="AN81" s="41"/>
      <c r="AO81" s="41"/>
      <c r="AP81" s="41"/>
      <c r="AQ81" s="38">
        <f t="shared" ref="AQ81" si="23">COUNTA(E81:AP81)</f>
        <v>7</v>
      </c>
      <c r="AR81" s="3">
        <f t="shared" si="19"/>
        <v>136</v>
      </c>
      <c r="AS81" s="39">
        <f t="shared" ref="AS81" si="24">AQ81/AR81</f>
        <v>5.1470588235294115E-2</v>
      </c>
    </row>
    <row r="82" spans="1:45" ht="12.75" customHeight="1">
      <c r="A82" s="182"/>
      <c r="B82" s="133"/>
      <c r="C82" s="110" t="s">
        <v>145</v>
      </c>
      <c r="D82" s="44"/>
      <c r="E82" s="114"/>
      <c r="F82" s="114"/>
      <c r="G82" s="71" t="s">
        <v>142</v>
      </c>
      <c r="H82" s="115"/>
      <c r="J82" s="111"/>
      <c r="K82" s="71" t="s">
        <v>132</v>
      </c>
      <c r="L82" s="111"/>
      <c r="M82" s="111"/>
      <c r="N82" s="111"/>
      <c r="O82" s="111"/>
      <c r="P82" s="111"/>
      <c r="Q82" s="111"/>
      <c r="R82" s="111"/>
      <c r="S82" s="71" t="s">
        <v>140</v>
      </c>
      <c r="T82" s="111"/>
      <c r="U82" s="111"/>
      <c r="V82" s="111"/>
      <c r="W82" s="71" t="s">
        <v>132</v>
      </c>
      <c r="X82" s="111"/>
      <c r="Y82" s="111"/>
      <c r="Z82" s="71" t="s">
        <v>132</v>
      </c>
      <c r="AA82" s="111"/>
      <c r="AB82" s="111"/>
      <c r="AC82" s="111"/>
      <c r="AD82" s="111"/>
      <c r="AE82" s="111"/>
      <c r="AF82" s="111"/>
      <c r="AG82" s="71" t="s">
        <v>132</v>
      </c>
      <c r="AH82" s="111"/>
      <c r="AI82" s="111"/>
      <c r="AJ82" s="111"/>
      <c r="AK82" s="111"/>
      <c r="AL82" s="111"/>
      <c r="AM82" s="111"/>
      <c r="AN82" s="41"/>
      <c r="AO82" s="41"/>
      <c r="AP82" s="41"/>
      <c r="AQ82" s="38">
        <f t="shared" si="22"/>
        <v>6</v>
      </c>
      <c r="AR82" s="3">
        <f t="shared" si="19"/>
        <v>136</v>
      </c>
      <c r="AS82" s="39">
        <f t="shared" si="16"/>
        <v>4.4117647058823532E-2</v>
      </c>
    </row>
    <row r="83" spans="1:45" ht="12.75" customHeight="1">
      <c r="A83" s="182"/>
      <c r="B83" s="131" t="s">
        <v>16</v>
      </c>
      <c r="C83" s="110" t="s">
        <v>79</v>
      </c>
      <c r="D83" s="44"/>
      <c r="E83" s="3"/>
      <c r="F83" s="3"/>
      <c r="G83" s="3"/>
      <c r="H83" s="3"/>
      <c r="I83" s="111"/>
      <c r="J83" s="4"/>
      <c r="K83" s="4"/>
      <c r="L83" s="71" t="s">
        <v>132</v>
      </c>
      <c r="M83" s="111"/>
      <c r="N83" s="4"/>
      <c r="O83" s="71" t="s">
        <v>132</v>
      </c>
      <c r="P83" s="4"/>
      <c r="Q83" s="111"/>
      <c r="R83" s="111"/>
      <c r="S83" s="111"/>
      <c r="T83" s="111"/>
      <c r="U83" s="111"/>
      <c r="V83" s="4"/>
      <c r="W83" s="4"/>
      <c r="X83" s="111"/>
      <c r="Y83" s="71" t="s">
        <v>132</v>
      </c>
      <c r="Z83" s="4"/>
      <c r="AA83" s="4"/>
      <c r="AB83" s="4"/>
      <c r="AC83" s="71" t="s">
        <v>132</v>
      </c>
      <c r="AD83" s="111"/>
      <c r="AE83" s="111"/>
      <c r="AF83" s="111"/>
      <c r="AG83" s="71" t="s">
        <v>132</v>
      </c>
      <c r="AH83" s="3"/>
      <c r="AI83" s="3"/>
      <c r="AJ83" s="4"/>
      <c r="AK83" s="4"/>
      <c r="AL83" s="4"/>
      <c r="AM83" s="41"/>
      <c r="AN83" s="41"/>
      <c r="AO83" s="41"/>
      <c r="AP83" s="41"/>
      <c r="AQ83" s="38">
        <f t="shared" si="22"/>
        <v>5</v>
      </c>
      <c r="AR83" s="3">
        <f>34*2</f>
        <v>68</v>
      </c>
      <c r="AS83" s="39">
        <f t="shared" si="16"/>
        <v>7.3529411764705885E-2</v>
      </c>
    </row>
    <row r="84" spans="1:45" ht="12.75" customHeight="1">
      <c r="A84" s="182"/>
      <c r="B84" s="132"/>
      <c r="C84" s="110" t="s">
        <v>80</v>
      </c>
      <c r="D84" s="44"/>
      <c r="E84" s="3"/>
      <c r="F84" s="3"/>
      <c r="G84" s="3"/>
      <c r="H84" s="3"/>
      <c r="I84" s="111"/>
      <c r="J84" s="4"/>
      <c r="K84" s="4"/>
      <c r="L84" s="71" t="s">
        <v>132</v>
      </c>
      <c r="M84" s="111"/>
      <c r="N84" s="4"/>
      <c r="O84" s="71" t="s">
        <v>132</v>
      </c>
      <c r="P84" s="4"/>
      <c r="Q84" s="111"/>
      <c r="R84" s="111"/>
      <c r="S84" s="111"/>
      <c r="T84" s="111"/>
      <c r="U84" s="111"/>
      <c r="V84" s="4"/>
      <c r="W84" s="4"/>
      <c r="X84" s="111"/>
      <c r="Y84" s="71" t="s">
        <v>132</v>
      </c>
      <c r="Z84" s="4"/>
      <c r="AA84" s="4"/>
      <c r="AB84" s="4"/>
      <c r="AC84" s="71" t="s">
        <v>132</v>
      </c>
      <c r="AD84" s="111"/>
      <c r="AE84" s="111"/>
      <c r="AF84" s="111"/>
      <c r="AG84" s="71" t="s">
        <v>132</v>
      </c>
      <c r="AH84" s="3"/>
      <c r="AI84" s="3"/>
      <c r="AJ84" s="4"/>
      <c r="AK84" s="4"/>
      <c r="AL84" s="4"/>
      <c r="AM84" s="41"/>
      <c r="AN84" s="41"/>
      <c r="AO84" s="41"/>
      <c r="AP84" s="41"/>
      <c r="AQ84" s="38">
        <f t="shared" si="22"/>
        <v>5</v>
      </c>
      <c r="AR84" s="3">
        <f t="shared" ref="AR84:AR90" si="25">34*2</f>
        <v>68</v>
      </c>
      <c r="AS84" s="39">
        <f t="shared" si="16"/>
        <v>7.3529411764705885E-2</v>
      </c>
    </row>
    <row r="85" spans="1:45" ht="12.75" customHeight="1">
      <c r="A85" s="182"/>
      <c r="B85" s="132"/>
      <c r="C85" s="110" t="s">
        <v>81</v>
      </c>
      <c r="D85" s="44"/>
      <c r="E85" s="3"/>
      <c r="F85" s="3"/>
      <c r="G85" s="3"/>
      <c r="H85" s="3"/>
      <c r="I85" s="111"/>
      <c r="J85" s="4"/>
      <c r="K85" s="4"/>
      <c r="L85" s="71" t="s">
        <v>132</v>
      </c>
      <c r="M85" s="111"/>
      <c r="N85" s="4"/>
      <c r="O85" s="71" t="s">
        <v>132</v>
      </c>
      <c r="P85" s="4"/>
      <c r="Q85" s="111"/>
      <c r="R85" s="111"/>
      <c r="S85" s="111"/>
      <c r="T85" s="111"/>
      <c r="U85" s="111"/>
      <c r="V85" s="4"/>
      <c r="W85" s="4"/>
      <c r="X85" s="111"/>
      <c r="Y85" s="71" t="s">
        <v>132</v>
      </c>
      <c r="Z85" s="4"/>
      <c r="AA85" s="4"/>
      <c r="AB85" s="4"/>
      <c r="AC85" s="71" t="s">
        <v>132</v>
      </c>
      <c r="AD85" s="111"/>
      <c r="AE85" s="111"/>
      <c r="AF85" s="111"/>
      <c r="AG85" s="71" t="s">
        <v>132</v>
      </c>
      <c r="AH85" s="3"/>
      <c r="AI85" s="3"/>
      <c r="AJ85" s="4"/>
      <c r="AK85" s="4"/>
      <c r="AL85" s="4"/>
      <c r="AM85" s="41"/>
      <c r="AN85" s="41"/>
      <c r="AO85" s="41"/>
      <c r="AP85" s="41"/>
      <c r="AQ85" s="38">
        <f t="shared" ref="AQ85" si="26">COUNTA(E85:AP85)</f>
        <v>5</v>
      </c>
      <c r="AR85" s="3">
        <f t="shared" si="25"/>
        <v>68</v>
      </c>
      <c r="AS85" s="39">
        <f t="shared" ref="AS85" si="27">AQ85/AR85</f>
        <v>7.3529411764705885E-2</v>
      </c>
    </row>
    <row r="86" spans="1:45" ht="12.75" customHeight="1">
      <c r="A86" s="182"/>
      <c r="B86" s="133"/>
      <c r="C86" s="110" t="s">
        <v>145</v>
      </c>
      <c r="D86" s="44"/>
      <c r="E86" s="4"/>
      <c r="F86" s="4"/>
      <c r="G86" s="4"/>
      <c r="H86" s="4"/>
      <c r="I86" s="111"/>
      <c r="J86" s="4"/>
      <c r="K86" s="4"/>
      <c r="L86" s="71" t="s">
        <v>132</v>
      </c>
      <c r="M86" s="111"/>
      <c r="N86" s="4"/>
      <c r="O86" s="71" t="s">
        <v>132</v>
      </c>
      <c r="P86" s="4"/>
      <c r="Q86" s="111"/>
      <c r="R86" s="111"/>
      <c r="S86" s="111"/>
      <c r="T86" s="111"/>
      <c r="U86" s="111"/>
      <c r="V86" s="4"/>
      <c r="W86" s="4"/>
      <c r="X86" s="111"/>
      <c r="Y86" s="71" t="s">
        <v>132</v>
      </c>
      <c r="Z86" s="4"/>
      <c r="AA86" s="4"/>
      <c r="AB86" s="4"/>
      <c r="AC86" s="71" t="s">
        <v>132</v>
      </c>
      <c r="AD86" s="111"/>
      <c r="AE86" s="111"/>
      <c r="AF86" s="111"/>
      <c r="AG86" s="71" t="s">
        <v>132</v>
      </c>
      <c r="AH86" s="3"/>
      <c r="AI86" s="3"/>
      <c r="AJ86" s="4"/>
      <c r="AK86" s="4"/>
      <c r="AL86" s="4"/>
      <c r="AM86" s="41"/>
      <c r="AN86" s="41"/>
      <c r="AO86" s="41"/>
      <c r="AP86" s="41"/>
      <c r="AQ86" s="38">
        <f t="shared" si="22"/>
        <v>5</v>
      </c>
      <c r="AR86" s="3">
        <f t="shared" si="25"/>
        <v>68</v>
      </c>
      <c r="AS86" s="39">
        <f t="shared" si="16"/>
        <v>7.3529411764705885E-2</v>
      </c>
    </row>
    <row r="87" spans="1:45" ht="12.75" customHeight="1">
      <c r="A87" s="182"/>
      <c r="B87" s="134" t="s">
        <v>153</v>
      </c>
      <c r="C87" s="110" t="s">
        <v>79</v>
      </c>
      <c r="D87" s="44"/>
      <c r="E87" s="111"/>
      <c r="F87" s="4"/>
      <c r="G87" s="4"/>
      <c r="H87" s="4"/>
      <c r="I87" s="71" t="s">
        <v>142</v>
      </c>
      <c r="J87" s="4"/>
      <c r="K87" s="4"/>
      <c r="L87" s="4"/>
      <c r="M87" s="111"/>
      <c r="N87" s="4"/>
      <c r="O87" s="4"/>
      <c r="P87" s="4"/>
      <c r="Q87" s="4"/>
      <c r="R87" s="4"/>
      <c r="S87" s="111"/>
      <c r="T87" s="111"/>
      <c r="U87" s="111"/>
      <c r="V87" s="4"/>
      <c r="W87" s="4"/>
      <c r="X87" s="71" t="s">
        <v>132</v>
      </c>
      <c r="Y87" s="4"/>
      <c r="Z87" s="4"/>
      <c r="AA87" s="4"/>
      <c r="AB87" s="4"/>
      <c r="AC87" s="4"/>
      <c r="AD87" s="4"/>
      <c r="AE87" s="111"/>
      <c r="AF87" s="111"/>
      <c r="AG87" s="3"/>
      <c r="AH87" s="3"/>
      <c r="AI87" s="3"/>
      <c r="AJ87" s="3"/>
      <c r="AK87" s="4"/>
      <c r="AL87" s="71" t="s">
        <v>140</v>
      </c>
      <c r="AM87" s="41"/>
      <c r="AN87" s="41"/>
      <c r="AO87" s="41"/>
      <c r="AP87" s="41"/>
      <c r="AQ87" s="38">
        <f t="shared" si="22"/>
        <v>3</v>
      </c>
      <c r="AR87" s="3">
        <f t="shared" si="25"/>
        <v>68</v>
      </c>
      <c r="AS87" s="39">
        <f t="shared" si="16"/>
        <v>4.4117647058823532E-2</v>
      </c>
    </row>
    <row r="88" spans="1:45" ht="12.75" customHeight="1">
      <c r="A88" s="182"/>
      <c r="B88" s="134"/>
      <c r="C88" s="110" t="s">
        <v>80</v>
      </c>
      <c r="D88" s="44"/>
      <c r="E88" s="111"/>
      <c r="F88" s="4"/>
      <c r="G88" s="4"/>
      <c r="H88" s="4"/>
      <c r="I88" s="71" t="s">
        <v>142</v>
      </c>
      <c r="J88" s="4"/>
      <c r="K88" s="4"/>
      <c r="L88" s="4"/>
      <c r="M88" s="111"/>
      <c r="N88" s="4"/>
      <c r="O88" s="4"/>
      <c r="P88" s="4"/>
      <c r="Q88" s="111"/>
      <c r="R88" s="4"/>
      <c r="S88" s="111"/>
      <c r="T88" s="111"/>
      <c r="U88" s="111"/>
      <c r="V88" s="4"/>
      <c r="W88" s="4"/>
      <c r="X88" s="71" t="s">
        <v>132</v>
      </c>
      <c r="Y88" s="4"/>
      <c r="Z88" s="4"/>
      <c r="AA88" s="4"/>
      <c r="AB88" s="111"/>
      <c r="AC88" s="4"/>
      <c r="AD88" s="3"/>
      <c r="AE88" s="111"/>
      <c r="AF88" s="111"/>
      <c r="AG88" s="4"/>
      <c r="AH88" s="4"/>
      <c r="AI88" s="3"/>
      <c r="AJ88" s="111"/>
      <c r="AK88" s="4"/>
      <c r="AL88" s="71" t="s">
        <v>140</v>
      </c>
      <c r="AM88" s="41"/>
      <c r="AN88" s="41"/>
      <c r="AO88" s="41"/>
      <c r="AP88" s="41"/>
      <c r="AQ88" s="38">
        <f t="shared" si="22"/>
        <v>3</v>
      </c>
      <c r="AR88" s="3">
        <f t="shared" si="25"/>
        <v>68</v>
      </c>
      <c r="AS88" s="39">
        <f t="shared" si="16"/>
        <v>4.4117647058823532E-2</v>
      </c>
    </row>
    <row r="89" spans="1:45" ht="12.75" customHeight="1">
      <c r="A89" s="182"/>
      <c r="B89" s="134"/>
      <c r="C89" s="110" t="s">
        <v>81</v>
      </c>
      <c r="D89" s="44"/>
      <c r="E89" s="111"/>
      <c r="F89" s="4"/>
      <c r="G89" s="4"/>
      <c r="H89" s="4"/>
      <c r="I89" s="71" t="s">
        <v>142</v>
      </c>
      <c r="J89" s="4"/>
      <c r="K89" s="4"/>
      <c r="L89" s="4"/>
      <c r="M89" s="111"/>
      <c r="N89" s="4"/>
      <c r="O89" s="4"/>
      <c r="P89" s="4"/>
      <c r="Q89" s="111"/>
      <c r="R89" s="4"/>
      <c r="S89" s="111"/>
      <c r="T89" s="111"/>
      <c r="U89" s="111"/>
      <c r="V89" s="4"/>
      <c r="W89" s="4"/>
      <c r="X89" s="71" t="s">
        <v>132</v>
      </c>
      <c r="Y89" s="4"/>
      <c r="Z89" s="4"/>
      <c r="AA89" s="4"/>
      <c r="AB89" s="111"/>
      <c r="AC89" s="4"/>
      <c r="AD89" s="3"/>
      <c r="AE89" s="111"/>
      <c r="AF89" s="111"/>
      <c r="AG89" s="4"/>
      <c r="AH89" s="4"/>
      <c r="AI89" s="3"/>
      <c r="AJ89" s="111"/>
      <c r="AK89" s="4"/>
      <c r="AL89" s="71" t="s">
        <v>140</v>
      </c>
      <c r="AM89" s="41"/>
      <c r="AN89" s="41"/>
      <c r="AO89" s="41"/>
      <c r="AP89" s="41"/>
      <c r="AQ89" s="38">
        <f t="shared" ref="AQ89" si="28">COUNTA(E89:AP89)</f>
        <v>3</v>
      </c>
      <c r="AR89" s="3">
        <f t="shared" si="25"/>
        <v>68</v>
      </c>
      <c r="AS89" s="39">
        <f t="shared" ref="AS89" si="29">AQ89/AR89</f>
        <v>4.4117647058823532E-2</v>
      </c>
    </row>
    <row r="90" spans="1:45" ht="12.75" customHeight="1">
      <c r="A90" s="182"/>
      <c r="B90" s="134"/>
      <c r="C90" s="110" t="s">
        <v>145</v>
      </c>
      <c r="D90" s="44"/>
      <c r="E90" s="111"/>
      <c r="F90" s="4"/>
      <c r="G90" s="4"/>
      <c r="H90" s="4"/>
      <c r="I90" s="71" t="s">
        <v>142</v>
      </c>
      <c r="J90" s="4"/>
      <c r="K90" s="4"/>
      <c r="L90" s="4"/>
      <c r="M90" s="111"/>
      <c r="N90" s="4"/>
      <c r="O90" s="4"/>
      <c r="P90" s="4"/>
      <c r="Q90" s="111"/>
      <c r="R90" s="4"/>
      <c r="S90" s="111"/>
      <c r="T90" s="111"/>
      <c r="U90" s="111"/>
      <c r="V90" s="4"/>
      <c r="W90" s="4"/>
      <c r="X90" s="71" t="s">
        <v>132</v>
      </c>
      <c r="Y90" s="4"/>
      <c r="Z90" s="4"/>
      <c r="AA90" s="4"/>
      <c r="AB90" s="111"/>
      <c r="AC90" s="4"/>
      <c r="AD90" s="3"/>
      <c r="AE90" s="111"/>
      <c r="AF90" s="111"/>
      <c r="AG90" s="4"/>
      <c r="AH90" s="4"/>
      <c r="AI90" s="3"/>
      <c r="AJ90" s="111"/>
      <c r="AK90" s="4"/>
      <c r="AL90" s="71" t="s">
        <v>140</v>
      </c>
      <c r="AM90" s="41"/>
      <c r="AN90" s="41"/>
      <c r="AO90" s="41"/>
      <c r="AP90" s="41"/>
      <c r="AQ90" s="38">
        <f t="shared" si="22"/>
        <v>3</v>
      </c>
      <c r="AR90" s="3">
        <f t="shared" si="25"/>
        <v>68</v>
      </c>
      <c r="AS90" s="39">
        <f t="shared" si="16"/>
        <v>4.4117647058823532E-2</v>
      </c>
    </row>
    <row r="91" spans="1:45" ht="12.75" customHeight="1">
      <c r="A91" s="182"/>
      <c r="B91" s="131" t="s">
        <v>52</v>
      </c>
      <c r="C91" s="110" t="s">
        <v>79</v>
      </c>
      <c r="D91" s="44"/>
      <c r="E91" s="111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1"/>
      <c r="AO91" s="41"/>
      <c r="AP91" s="41"/>
      <c r="AQ91" s="38">
        <f t="shared" si="22"/>
        <v>0</v>
      </c>
      <c r="AR91" s="3">
        <f>34*1</f>
        <v>34</v>
      </c>
      <c r="AS91" s="39">
        <f t="shared" si="16"/>
        <v>0</v>
      </c>
    </row>
    <row r="92" spans="1:45" ht="12.75" customHeight="1">
      <c r="A92" s="182"/>
      <c r="B92" s="132"/>
      <c r="C92" s="110" t="s">
        <v>80</v>
      </c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41"/>
      <c r="AN92" s="41"/>
      <c r="AO92" s="41"/>
      <c r="AP92" s="41"/>
      <c r="AQ92" s="38">
        <f t="shared" si="22"/>
        <v>0</v>
      </c>
      <c r="AR92" s="3">
        <f t="shared" ref="AR92:AR102" si="30">34*1</f>
        <v>34</v>
      </c>
      <c r="AS92" s="39">
        <f t="shared" si="16"/>
        <v>0</v>
      </c>
    </row>
    <row r="93" spans="1:45" ht="12.75" customHeight="1">
      <c r="A93" s="182"/>
      <c r="B93" s="132"/>
      <c r="C93" s="110" t="s">
        <v>81</v>
      </c>
      <c r="D93" s="26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41"/>
      <c r="AN93" s="41"/>
      <c r="AO93" s="41"/>
      <c r="AP93" s="41"/>
      <c r="AQ93" s="38">
        <f t="shared" ref="AQ93:AQ100" si="31">COUNTA(E93:AP93)</f>
        <v>0</v>
      </c>
      <c r="AR93" s="3">
        <f t="shared" si="30"/>
        <v>34</v>
      </c>
      <c r="AS93" s="39">
        <f t="shared" ref="AS93:AS100" si="32">AQ93/AR93</f>
        <v>0</v>
      </c>
    </row>
    <row r="94" spans="1:45" ht="15.75" customHeight="1">
      <c r="A94" s="182"/>
      <c r="B94" s="133"/>
      <c r="C94" s="110" t="s">
        <v>145</v>
      </c>
      <c r="D94" s="45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38">
        <f t="shared" si="31"/>
        <v>0</v>
      </c>
      <c r="AR94" s="3">
        <f t="shared" si="30"/>
        <v>34</v>
      </c>
      <c r="AS94" s="39">
        <f t="shared" si="32"/>
        <v>0</v>
      </c>
    </row>
    <row r="95" spans="1:45" ht="12.75" customHeight="1">
      <c r="A95" s="182"/>
      <c r="B95" s="131" t="s">
        <v>53</v>
      </c>
      <c r="C95" s="110" t="s">
        <v>79</v>
      </c>
      <c r="D95" s="4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38">
        <f t="shared" si="31"/>
        <v>0</v>
      </c>
      <c r="AR95" s="3">
        <f t="shared" si="30"/>
        <v>34</v>
      </c>
      <c r="AS95" s="39">
        <f t="shared" si="32"/>
        <v>0</v>
      </c>
    </row>
    <row r="96" spans="1:45" ht="12.75" customHeight="1">
      <c r="A96" s="182"/>
      <c r="B96" s="132"/>
      <c r="C96" s="110" t="s">
        <v>80</v>
      </c>
      <c r="D96" s="40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38">
        <f t="shared" si="31"/>
        <v>0</v>
      </c>
      <c r="AR96" s="3">
        <f t="shared" si="30"/>
        <v>34</v>
      </c>
      <c r="AS96" s="39">
        <f t="shared" si="32"/>
        <v>0</v>
      </c>
    </row>
    <row r="97" spans="1:45" ht="14.25" customHeight="1">
      <c r="A97" s="182"/>
      <c r="B97" s="132"/>
      <c r="C97" s="110" t="s">
        <v>81</v>
      </c>
      <c r="D97" s="4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38">
        <f t="shared" si="31"/>
        <v>0</v>
      </c>
      <c r="AR97" s="3">
        <f t="shared" si="30"/>
        <v>34</v>
      </c>
      <c r="AS97" s="39">
        <f t="shared" si="32"/>
        <v>0</v>
      </c>
    </row>
    <row r="98" spans="1:45" s="2" customFormat="1" ht="11.25" customHeight="1">
      <c r="A98" s="182"/>
      <c r="B98" s="133"/>
      <c r="C98" s="110" t="s">
        <v>145</v>
      </c>
      <c r="D98" s="44"/>
      <c r="E98" s="26"/>
      <c r="F98" s="26"/>
      <c r="G98" s="27"/>
      <c r="H98" s="26"/>
      <c r="I98" s="26"/>
      <c r="J98" s="43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41"/>
      <c r="AN98" s="41"/>
      <c r="AO98" s="41"/>
      <c r="AP98" s="41"/>
      <c r="AQ98" s="38">
        <f t="shared" si="31"/>
        <v>0</v>
      </c>
      <c r="AR98" s="3">
        <f t="shared" si="30"/>
        <v>34</v>
      </c>
      <c r="AS98" s="39">
        <f t="shared" si="32"/>
        <v>0</v>
      </c>
    </row>
    <row r="99" spans="1:45" s="2" customFormat="1" ht="15" customHeight="1">
      <c r="A99" s="182"/>
      <c r="B99" s="131" t="s">
        <v>54</v>
      </c>
      <c r="C99" s="110" t="s">
        <v>79</v>
      </c>
      <c r="D99" s="44"/>
      <c r="E99" s="26"/>
      <c r="F99" s="26"/>
      <c r="G99" s="26"/>
      <c r="H99" s="27"/>
      <c r="I99" s="43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41"/>
      <c r="AN99" s="41"/>
      <c r="AO99" s="41"/>
      <c r="AP99" s="41"/>
      <c r="AQ99" s="38">
        <f t="shared" si="31"/>
        <v>0</v>
      </c>
      <c r="AR99" s="3">
        <f t="shared" si="30"/>
        <v>34</v>
      </c>
      <c r="AS99" s="39">
        <f t="shared" si="32"/>
        <v>0</v>
      </c>
    </row>
    <row r="100" spans="1:45" s="2" customFormat="1" ht="15" customHeight="1">
      <c r="A100" s="182"/>
      <c r="B100" s="132"/>
      <c r="C100" s="110" t="s">
        <v>80</v>
      </c>
      <c r="D100" s="44"/>
      <c r="E100" s="26"/>
      <c r="F100" s="26"/>
      <c r="G100" s="26"/>
      <c r="H100" s="117"/>
      <c r="I100" s="43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41"/>
      <c r="AN100" s="41"/>
      <c r="AO100" s="41"/>
      <c r="AP100" s="41"/>
      <c r="AQ100" s="38">
        <f t="shared" si="31"/>
        <v>0</v>
      </c>
      <c r="AR100" s="3">
        <f t="shared" si="30"/>
        <v>34</v>
      </c>
      <c r="AS100" s="39">
        <f t="shared" si="32"/>
        <v>0</v>
      </c>
    </row>
    <row r="101" spans="1:45" s="6" customFormat="1" ht="13.5" customHeight="1">
      <c r="A101" s="182"/>
      <c r="B101" s="132"/>
      <c r="C101" s="110" t="s">
        <v>81</v>
      </c>
      <c r="D101" s="44"/>
      <c r="E101" s="26"/>
      <c r="F101" s="27"/>
      <c r="G101" s="27"/>
      <c r="H101" s="43"/>
      <c r="I101" s="26"/>
      <c r="J101" s="27"/>
      <c r="K101" s="27"/>
      <c r="L101" s="27"/>
      <c r="M101" s="26"/>
      <c r="N101" s="27"/>
      <c r="O101" s="27"/>
      <c r="P101" s="27"/>
      <c r="Q101" s="26"/>
      <c r="R101" s="27"/>
      <c r="S101" s="27"/>
      <c r="T101" s="27"/>
      <c r="U101" s="26"/>
      <c r="V101" s="27"/>
      <c r="W101" s="27"/>
      <c r="X101" s="26"/>
      <c r="Y101" s="27"/>
      <c r="Z101" s="27"/>
      <c r="AA101" s="27"/>
      <c r="AB101" s="26"/>
      <c r="AC101" s="27"/>
      <c r="AD101" s="27"/>
      <c r="AE101" s="26"/>
      <c r="AF101" s="26"/>
      <c r="AG101" s="27"/>
      <c r="AH101" s="27"/>
      <c r="AI101" s="27"/>
      <c r="AJ101" s="26"/>
      <c r="AK101" s="27"/>
      <c r="AL101" s="27"/>
      <c r="AM101" s="41"/>
      <c r="AN101" s="41"/>
      <c r="AO101" s="41"/>
      <c r="AP101" s="41"/>
      <c r="AQ101" s="38">
        <f t="shared" si="22"/>
        <v>0</v>
      </c>
      <c r="AR101" s="3">
        <f t="shared" si="30"/>
        <v>34</v>
      </c>
      <c r="AS101" s="39">
        <f t="shared" si="16"/>
        <v>0</v>
      </c>
    </row>
    <row r="102" spans="1:45" s="6" customFormat="1" ht="15" customHeight="1">
      <c r="A102" s="182"/>
      <c r="B102" s="133"/>
      <c r="C102" s="110" t="s">
        <v>145</v>
      </c>
      <c r="D102" s="44"/>
      <c r="E102" s="26"/>
      <c r="F102" s="27"/>
      <c r="G102" s="43"/>
      <c r="H102" s="27"/>
      <c r="I102" s="26"/>
      <c r="J102" s="27"/>
      <c r="K102" s="27"/>
      <c r="L102" s="27"/>
      <c r="M102" s="26"/>
      <c r="N102" s="27"/>
      <c r="O102" s="27"/>
      <c r="P102" s="27"/>
      <c r="Q102" s="26"/>
      <c r="R102" s="27"/>
      <c r="S102" s="27"/>
      <c r="T102" s="27"/>
      <c r="U102" s="26"/>
      <c r="V102" s="27"/>
      <c r="W102" s="27"/>
      <c r="X102" s="26"/>
      <c r="Y102" s="27"/>
      <c r="Z102" s="27"/>
      <c r="AA102" s="27"/>
      <c r="AB102" s="26"/>
      <c r="AC102" s="27"/>
      <c r="AD102" s="27"/>
      <c r="AE102" s="26"/>
      <c r="AF102" s="26"/>
      <c r="AG102" s="27"/>
      <c r="AH102" s="27"/>
      <c r="AI102" s="27"/>
      <c r="AJ102" s="26"/>
      <c r="AK102" s="27"/>
      <c r="AL102" s="27"/>
      <c r="AM102" s="41"/>
      <c r="AN102" s="41"/>
      <c r="AO102" s="41"/>
      <c r="AP102" s="41"/>
      <c r="AQ102" s="38">
        <f t="shared" si="22"/>
        <v>0</v>
      </c>
      <c r="AR102" s="3">
        <f t="shared" si="30"/>
        <v>34</v>
      </c>
      <c r="AS102" s="39">
        <f t="shared" si="16"/>
        <v>0</v>
      </c>
    </row>
    <row r="103" spans="1:45" s="6" customFormat="1" ht="15" customHeight="1">
      <c r="A103" s="182"/>
      <c r="B103" s="134" t="s">
        <v>74</v>
      </c>
      <c r="C103" s="110" t="s">
        <v>79</v>
      </c>
      <c r="D103" s="44"/>
      <c r="E103" s="26"/>
      <c r="F103" s="27"/>
      <c r="G103" s="27"/>
      <c r="H103" s="43"/>
      <c r="I103" s="27"/>
      <c r="J103" s="27"/>
      <c r="K103" s="27"/>
      <c r="L103" s="27"/>
      <c r="M103" s="26"/>
      <c r="N103" s="27"/>
      <c r="O103" s="27"/>
      <c r="P103" s="27"/>
      <c r="Q103" s="26"/>
      <c r="R103" s="27"/>
      <c r="S103" s="27"/>
      <c r="T103" s="27"/>
      <c r="U103" s="26"/>
      <c r="V103" s="27"/>
      <c r="W103" s="27"/>
      <c r="X103" s="26"/>
      <c r="Y103" s="27"/>
      <c r="Z103" s="27"/>
      <c r="AA103" s="27"/>
      <c r="AB103" s="41"/>
      <c r="AC103" s="41"/>
      <c r="AD103" s="41"/>
      <c r="AE103" s="26"/>
      <c r="AF103" s="26"/>
      <c r="AG103" s="27"/>
      <c r="AH103" s="27"/>
      <c r="AI103" s="27"/>
      <c r="AJ103" s="26"/>
      <c r="AK103" s="27"/>
      <c r="AL103" s="27"/>
      <c r="AM103" s="41"/>
      <c r="AN103" s="41"/>
      <c r="AO103" s="41"/>
      <c r="AP103" s="41"/>
      <c r="AQ103" s="38">
        <f t="shared" si="22"/>
        <v>0</v>
      </c>
      <c r="AR103" s="3">
        <f>34*2</f>
        <v>68</v>
      </c>
      <c r="AS103" s="39">
        <f t="shared" si="16"/>
        <v>0</v>
      </c>
    </row>
    <row r="104" spans="1:45" s="6" customFormat="1" ht="15" customHeight="1">
      <c r="A104" s="182"/>
      <c r="B104" s="134"/>
      <c r="C104" s="110" t="s">
        <v>80</v>
      </c>
      <c r="D104" s="44"/>
      <c r="E104" s="26"/>
      <c r="F104" s="27"/>
      <c r="G104" s="27"/>
      <c r="H104" s="43"/>
      <c r="I104" s="27"/>
      <c r="J104" s="27"/>
      <c r="K104" s="27"/>
      <c r="L104" s="27"/>
      <c r="M104" s="26"/>
      <c r="N104" s="27"/>
      <c r="O104" s="27"/>
      <c r="P104" s="27"/>
      <c r="Q104" s="26"/>
      <c r="R104" s="27"/>
      <c r="S104" s="27"/>
      <c r="T104" s="27"/>
      <c r="U104" s="26"/>
      <c r="V104" s="27"/>
      <c r="W104" s="27"/>
      <c r="X104" s="26"/>
      <c r="Y104" s="27"/>
      <c r="Z104" s="27"/>
      <c r="AA104" s="27"/>
      <c r="AB104" s="41"/>
      <c r="AC104" s="41"/>
      <c r="AD104" s="41"/>
      <c r="AE104" s="26"/>
      <c r="AF104" s="26"/>
      <c r="AG104" s="27"/>
      <c r="AH104" s="27"/>
      <c r="AI104" s="27"/>
      <c r="AJ104" s="26"/>
      <c r="AK104" s="27"/>
      <c r="AL104" s="27"/>
      <c r="AM104" s="41"/>
      <c r="AN104" s="41"/>
      <c r="AO104" s="41"/>
      <c r="AP104" s="41"/>
      <c r="AQ104" s="38">
        <f t="shared" ref="AQ104" si="33">COUNTA(E104:AP104)</f>
        <v>0</v>
      </c>
      <c r="AR104" s="3">
        <f>34*2</f>
        <v>68</v>
      </c>
      <c r="AS104" s="39">
        <f t="shared" ref="AS104" si="34">AQ104/AR104</f>
        <v>0</v>
      </c>
    </row>
    <row r="105" spans="1:45" s="6" customFormat="1" ht="15" customHeight="1">
      <c r="A105" s="182"/>
      <c r="B105" s="134"/>
      <c r="C105" s="110" t="s">
        <v>81</v>
      </c>
      <c r="D105" s="44"/>
      <c r="E105" s="26"/>
      <c r="F105" s="27"/>
      <c r="G105" s="27"/>
      <c r="H105" s="27"/>
      <c r="I105" s="26"/>
      <c r="J105" s="27"/>
      <c r="K105" s="27"/>
      <c r="L105" s="27"/>
      <c r="M105" s="26"/>
      <c r="N105" s="27"/>
      <c r="O105" s="27"/>
      <c r="P105" s="27"/>
      <c r="Q105" s="26"/>
      <c r="R105" s="27"/>
      <c r="S105" s="27"/>
      <c r="T105" s="27"/>
      <c r="U105" s="26"/>
      <c r="V105" s="27"/>
      <c r="W105" s="27"/>
      <c r="X105" s="26"/>
      <c r="Y105" s="27"/>
      <c r="Z105" s="27"/>
      <c r="AA105" s="27"/>
      <c r="AB105" s="27"/>
      <c r="AC105" s="27"/>
      <c r="AD105" s="26"/>
      <c r="AE105" s="26"/>
      <c r="AF105" s="26"/>
      <c r="AG105" s="26"/>
      <c r="AH105" s="41"/>
      <c r="AI105" s="41"/>
      <c r="AJ105" s="41"/>
      <c r="AK105" s="27"/>
      <c r="AL105" s="27"/>
      <c r="AM105" s="41"/>
      <c r="AN105" s="41"/>
      <c r="AO105" s="41"/>
      <c r="AP105" s="41"/>
      <c r="AQ105" s="38">
        <f t="shared" si="22"/>
        <v>0</v>
      </c>
      <c r="AR105" s="3">
        <f t="shared" ref="AR105:AR106" si="35">34*2</f>
        <v>68</v>
      </c>
      <c r="AS105" s="39">
        <f t="shared" si="16"/>
        <v>0</v>
      </c>
    </row>
    <row r="106" spans="1:45" s="6" customFormat="1" ht="15" customHeight="1">
      <c r="A106" s="182"/>
      <c r="B106" s="134"/>
      <c r="C106" s="110" t="s">
        <v>145</v>
      </c>
      <c r="D106" s="44"/>
      <c r="E106" s="26"/>
      <c r="F106" s="27"/>
      <c r="G106" s="27"/>
      <c r="H106" s="27"/>
      <c r="I106" s="26"/>
      <c r="J106" s="27"/>
      <c r="K106" s="27"/>
      <c r="L106" s="27"/>
      <c r="M106" s="26"/>
      <c r="N106" s="27"/>
      <c r="O106" s="27"/>
      <c r="P106" s="27"/>
      <c r="Q106" s="26"/>
      <c r="R106" s="27"/>
      <c r="S106" s="27"/>
      <c r="T106" s="27"/>
      <c r="U106" s="26"/>
      <c r="V106" s="27"/>
      <c r="W106" s="27"/>
      <c r="X106" s="26"/>
      <c r="Y106" s="27"/>
      <c r="Z106" s="27"/>
      <c r="AA106" s="27"/>
      <c r="AB106" s="27"/>
      <c r="AC106" s="27"/>
      <c r="AD106" s="26"/>
      <c r="AE106" s="26"/>
      <c r="AF106" s="26"/>
      <c r="AG106" s="26"/>
      <c r="AH106" s="41"/>
      <c r="AI106" s="41"/>
      <c r="AJ106" s="41"/>
      <c r="AK106" s="27"/>
      <c r="AL106" s="27"/>
      <c r="AM106" s="41"/>
      <c r="AN106" s="41"/>
      <c r="AO106" s="41"/>
      <c r="AP106" s="41"/>
      <c r="AQ106" s="38">
        <f t="shared" si="22"/>
        <v>0</v>
      </c>
      <c r="AR106" s="3">
        <f t="shared" si="35"/>
        <v>68</v>
      </c>
      <c r="AS106" s="39">
        <f t="shared" si="16"/>
        <v>0</v>
      </c>
    </row>
    <row r="107" spans="1:45" s="6" customFormat="1" ht="20.25" customHeight="1">
      <c r="A107" s="66"/>
      <c r="B107" s="67"/>
      <c r="C107" s="67"/>
      <c r="D107" s="6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6"/>
      <c r="AN107" s="66"/>
      <c r="AO107" s="66"/>
      <c r="AP107" s="66"/>
      <c r="AQ107" s="66"/>
      <c r="AR107" s="66"/>
      <c r="AS107" s="66"/>
    </row>
    <row r="108" spans="1:45" s="47" customFormat="1" ht="123" customHeight="1">
      <c r="A108" s="176" t="s">
        <v>23</v>
      </c>
      <c r="B108" s="176"/>
      <c r="C108" s="176"/>
      <c r="D108" s="176"/>
      <c r="E108" s="159" t="s">
        <v>39</v>
      </c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1"/>
      <c r="AQ108" s="138" t="s">
        <v>19</v>
      </c>
      <c r="AR108" s="138" t="s">
        <v>21</v>
      </c>
      <c r="AS108" s="151" t="s">
        <v>20</v>
      </c>
    </row>
    <row r="109" spans="1:45" s="47" customFormat="1">
      <c r="A109" s="152" t="s">
        <v>0</v>
      </c>
      <c r="B109" s="153"/>
      <c r="C109" s="131" t="s">
        <v>63</v>
      </c>
      <c r="D109" s="23" t="s">
        <v>17</v>
      </c>
      <c r="E109" s="134" t="s">
        <v>1</v>
      </c>
      <c r="F109" s="134"/>
      <c r="G109" s="134"/>
      <c r="H109" s="134"/>
      <c r="I109" s="134" t="s">
        <v>2</v>
      </c>
      <c r="J109" s="134"/>
      <c r="K109" s="134"/>
      <c r="L109" s="134"/>
      <c r="M109" s="134" t="s">
        <v>3</v>
      </c>
      <c r="N109" s="134"/>
      <c r="O109" s="134"/>
      <c r="P109" s="134"/>
      <c r="Q109" s="134" t="s">
        <v>4</v>
      </c>
      <c r="R109" s="134"/>
      <c r="S109" s="134"/>
      <c r="T109" s="134"/>
      <c r="U109" s="134" t="s">
        <v>5</v>
      </c>
      <c r="V109" s="134"/>
      <c r="W109" s="134"/>
      <c r="X109" s="134" t="s">
        <v>6</v>
      </c>
      <c r="Y109" s="134"/>
      <c r="Z109" s="134"/>
      <c r="AA109" s="134"/>
      <c r="AB109" s="134" t="s">
        <v>7</v>
      </c>
      <c r="AC109" s="134"/>
      <c r="AD109" s="134"/>
      <c r="AE109" s="134" t="s">
        <v>8</v>
      </c>
      <c r="AF109" s="134"/>
      <c r="AG109" s="134"/>
      <c r="AH109" s="134"/>
      <c r="AI109" s="134"/>
      <c r="AJ109" s="134" t="s">
        <v>9</v>
      </c>
      <c r="AK109" s="134"/>
      <c r="AL109" s="134"/>
      <c r="AM109" s="134" t="s">
        <v>10</v>
      </c>
      <c r="AN109" s="134"/>
      <c r="AO109" s="134"/>
      <c r="AP109" s="134"/>
      <c r="AQ109" s="138"/>
      <c r="AR109" s="138"/>
      <c r="AS109" s="151"/>
    </row>
    <row r="110" spans="1:45" s="47" customFormat="1">
      <c r="A110" s="154"/>
      <c r="B110" s="155"/>
      <c r="C110" s="133"/>
      <c r="D110" s="23" t="s">
        <v>18</v>
      </c>
      <c r="E110" s="5">
        <v>1</v>
      </c>
      <c r="F110" s="5">
        <v>2</v>
      </c>
      <c r="G110" s="5">
        <v>3</v>
      </c>
      <c r="H110" s="5">
        <v>4</v>
      </c>
      <c r="I110" s="5">
        <v>5</v>
      </c>
      <c r="J110" s="5">
        <v>6</v>
      </c>
      <c r="K110" s="5">
        <v>7</v>
      </c>
      <c r="L110" s="5">
        <v>8</v>
      </c>
      <c r="M110" s="5">
        <v>9</v>
      </c>
      <c r="N110" s="5">
        <v>10</v>
      </c>
      <c r="O110" s="5">
        <v>11</v>
      </c>
      <c r="P110" s="5">
        <v>12</v>
      </c>
      <c r="Q110" s="5">
        <v>13</v>
      </c>
      <c r="R110" s="5">
        <v>14</v>
      </c>
      <c r="S110" s="5">
        <v>15</v>
      </c>
      <c r="T110" s="5">
        <v>16</v>
      </c>
      <c r="U110" s="5">
        <v>17</v>
      </c>
      <c r="V110" s="5">
        <v>18</v>
      </c>
      <c r="W110" s="5">
        <v>19</v>
      </c>
      <c r="X110" s="5">
        <v>20</v>
      </c>
      <c r="Y110" s="5">
        <v>21</v>
      </c>
      <c r="Z110" s="5">
        <v>22</v>
      </c>
      <c r="AA110" s="5">
        <v>23</v>
      </c>
      <c r="AB110" s="5">
        <v>24</v>
      </c>
      <c r="AC110" s="5">
        <v>25</v>
      </c>
      <c r="AD110" s="5">
        <v>26</v>
      </c>
      <c r="AE110" s="5">
        <v>27</v>
      </c>
      <c r="AF110" s="5">
        <v>28</v>
      </c>
      <c r="AG110" s="5">
        <v>29</v>
      </c>
      <c r="AH110" s="5">
        <v>30</v>
      </c>
      <c r="AI110" s="5">
        <v>31</v>
      </c>
      <c r="AJ110" s="5">
        <v>32</v>
      </c>
      <c r="AK110" s="5">
        <v>33</v>
      </c>
      <c r="AL110" s="5">
        <v>34</v>
      </c>
      <c r="AM110" s="5">
        <v>35</v>
      </c>
      <c r="AN110" s="5">
        <v>36</v>
      </c>
      <c r="AO110" s="5">
        <v>37</v>
      </c>
      <c r="AP110" s="5">
        <v>38</v>
      </c>
      <c r="AQ110" s="138"/>
      <c r="AR110" s="138"/>
      <c r="AS110" s="151"/>
    </row>
    <row r="111" spans="1:45" ht="12.75" customHeight="1">
      <c r="A111" s="173" t="s">
        <v>24</v>
      </c>
      <c r="B111" s="131" t="s">
        <v>12</v>
      </c>
      <c r="C111" s="37" t="s">
        <v>82</v>
      </c>
      <c r="D111" s="25"/>
      <c r="E111" s="4"/>
      <c r="F111" s="4"/>
      <c r="G111" s="71" t="s">
        <v>142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71" t="s">
        <v>140</v>
      </c>
      <c r="AI111" s="209" t="s">
        <v>152</v>
      </c>
      <c r="AJ111" s="113"/>
      <c r="AK111" s="4"/>
      <c r="AL111" s="4"/>
      <c r="AM111" s="7"/>
      <c r="AN111" s="7"/>
      <c r="AO111" s="7"/>
      <c r="AP111" s="7"/>
      <c r="AQ111" s="7">
        <f>COUNTA(E111:AP111)</f>
        <v>3</v>
      </c>
      <c r="AR111" s="48">
        <f>34*5</f>
        <v>170</v>
      </c>
      <c r="AS111" s="8">
        <f t="shared" ref="AS111:AS150" si="36">AQ111/AR111</f>
        <v>1.7647058823529412E-2</v>
      </c>
    </row>
    <row r="112" spans="1:45" ht="12.75" customHeight="1">
      <c r="A112" s="173"/>
      <c r="B112" s="132"/>
      <c r="C112" s="37" t="s">
        <v>83</v>
      </c>
      <c r="D112" s="25"/>
      <c r="E112" s="4"/>
      <c r="F112" s="4"/>
      <c r="G112" s="71" t="s">
        <v>142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71" t="s">
        <v>140</v>
      </c>
      <c r="AI112" s="209" t="s">
        <v>152</v>
      </c>
      <c r="AJ112" s="113"/>
      <c r="AK112" s="4"/>
      <c r="AL112" s="4"/>
      <c r="AM112" s="7"/>
      <c r="AN112" s="7"/>
      <c r="AO112" s="7"/>
      <c r="AP112" s="7"/>
      <c r="AQ112" s="7">
        <f t="shared" ref="AQ112:AQ150" si="37">COUNTA(E112:AP112)</f>
        <v>3</v>
      </c>
      <c r="AR112" s="48">
        <f t="shared" ref="AR112:AR114" si="38">34*5</f>
        <v>170</v>
      </c>
      <c r="AS112" s="8">
        <f t="shared" si="36"/>
        <v>1.7647058823529412E-2</v>
      </c>
    </row>
    <row r="113" spans="1:45" ht="12.75" customHeight="1">
      <c r="A113" s="173"/>
      <c r="B113" s="132"/>
      <c r="C113" s="110" t="s">
        <v>84</v>
      </c>
      <c r="D113" s="51"/>
      <c r="E113" s="4"/>
      <c r="F113" s="4"/>
      <c r="G113" s="71" t="s">
        <v>142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71" t="s">
        <v>140</v>
      </c>
      <c r="AI113" s="209" t="s">
        <v>152</v>
      </c>
      <c r="AJ113" s="113"/>
      <c r="AK113" s="4"/>
      <c r="AL113" s="4"/>
      <c r="AM113" s="7"/>
      <c r="AN113" s="7"/>
      <c r="AO113" s="7"/>
      <c r="AP113" s="7"/>
      <c r="AQ113" s="7">
        <f t="shared" ref="AQ113" si="39">COUNTA(E113:AP113)</f>
        <v>3</v>
      </c>
      <c r="AR113" s="48">
        <f t="shared" si="38"/>
        <v>170</v>
      </c>
      <c r="AS113" s="8">
        <f t="shared" ref="AS113" si="40">AQ113/AR113</f>
        <v>1.7647058823529412E-2</v>
      </c>
    </row>
    <row r="114" spans="1:45" ht="12.75" customHeight="1">
      <c r="A114" s="173"/>
      <c r="B114" s="133"/>
      <c r="C114" s="37" t="s">
        <v>146</v>
      </c>
      <c r="D114" s="25"/>
      <c r="E114" s="4"/>
      <c r="F114" s="4"/>
      <c r="G114" s="71" t="s">
        <v>142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71" t="s">
        <v>140</v>
      </c>
      <c r="AI114" s="209" t="s">
        <v>152</v>
      </c>
      <c r="AJ114" s="113"/>
      <c r="AK114" s="4"/>
      <c r="AL114" s="4"/>
      <c r="AM114" s="7"/>
      <c r="AN114" s="7"/>
      <c r="AO114" s="7"/>
      <c r="AP114" s="7"/>
      <c r="AQ114" s="7">
        <f t="shared" si="37"/>
        <v>3</v>
      </c>
      <c r="AR114" s="48">
        <f t="shared" si="38"/>
        <v>170</v>
      </c>
      <c r="AS114" s="8">
        <f t="shared" si="36"/>
        <v>1.7647058823529412E-2</v>
      </c>
    </row>
    <row r="115" spans="1:45" ht="12.75" customHeight="1">
      <c r="A115" s="173"/>
      <c r="B115" s="131" t="s">
        <v>11</v>
      </c>
      <c r="C115" s="110" t="s">
        <v>82</v>
      </c>
      <c r="D115" s="25"/>
      <c r="E115" s="4"/>
      <c r="F115" s="4"/>
      <c r="G115" s="71" t="s">
        <v>142</v>
      </c>
      <c r="H115" s="4"/>
      <c r="I115" s="4"/>
      <c r="J115" s="4"/>
      <c r="K115" s="71" t="s">
        <v>132</v>
      </c>
      <c r="L115" s="4"/>
      <c r="M115" s="4"/>
      <c r="N115" s="4"/>
      <c r="O115" s="4"/>
      <c r="P115" s="4"/>
      <c r="Q115" s="4"/>
      <c r="R115" s="4"/>
      <c r="S115" s="71" t="s">
        <v>140</v>
      </c>
      <c r="T115" s="4"/>
      <c r="U115" s="4"/>
      <c r="V115" s="4"/>
      <c r="W115" s="71" t="s">
        <v>132</v>
      </c>
      <c r="X115" s="4"/>
      <c r="Y115" s="4"/>
      <c r="Z115" s="4"/>
      <c r="AA115" s="4"/>
      <c r="AB115" s="4"/>
      <c r="AC115" s="4"/>
      <c r="AD115" s="4"/>
      <c r="AE115" s="4"/>
      <c r="AF115" s="4"/>
      <c r="AG115" s="71" t="s">
        <v>132</v>
      </c>
      <c r="AH115" s="209" t="s">
        <v>152</v>
      </c>
      <c r="AI115" s="71" t="s">
        <v>140</v>
      </c>
      <c r="AJ115" s="113"/>
      <c r="AK115" s="4"/>
      <c r="AL115" s="4"/>
      <c r="AM115" s="7"/>
      <c r="AN115" s="7"/>
      <c r="AO115" s="7"/>
      <c r="AP115" s="7"/>
      <c r="AQ115" s="7">
        <f t="shared" si="37"/>
        <v>7</v>
      </c>
      <c r="AR115" s="48">
        <f>34*4</f>
        <v>136</v>
      </c>
      <c r="AS115" s="8">
        <f t="shared" si="36"/>
        <v>5.1470588235294115E-2</v>
      </c>
    </row>
    <row r="116" spans="1:45" ht="12.75" customHeight="1">
      <c r="A116" s="173"/>
      <c r="B116" s="132"/>
      <c r="C116" s="110" t="s">
        <v>83</v>
      </c>
      <c r="D116" s="25"/>
      <c r="E116" s="4"/>
      <c r="F116" s="4"/>
      <c r="G116" s="71" t="s">
        <v>142</v>
      </c>
      <c r="H116" s="4"/>
      <c r="I116" s="4"/>
      <c r="J116" s="4"/>
      <c r="K116" s="71" t="s">
        <v>132</v>
      </c>
      <c r="L116" s="4"/>
      <c r="M116" s="4"/>
      <c r="N116" s="4"/>
      <c r="O116" s="4"/>
      <c r="P116" s="4"/>
      <c r="Q116" s="4"/>
      <c r="R116" s="4"/>
      <c r="S116" s="71" t="s">
        <v>140</v>
      </c>
      <c r="T116" s="4"/>
      <c r="U116" s="4"/>
      <c r="V116" s="4"/>
      <c r="W116" s="71" t="s">
        <v>132</v>
      </c>
      <c r="X116" s="4"/>
      <c r="Y116" s="4"/>
      <c r="Z116" s="4"/>
      <c r="AA116" s="4"/>
      <c r="AB116" s="4"/>
      <c r="AC116" s="4"/>
      <c r="AD116" s="4"/>
      <c r="AE116" s="4"/>
      <c r="AF116" s="4"/>
      <c r="AG116" s="71" t="s">
        <v>132</v>
      </c>
      <c r="AH116" s="209" t="s">
        <v>152</v>
      </c>
      <c r="AI116" s="71" t="s">
        <v>140</v>
      </c>
      <c r="AJ116" s="4"/>
      <c r="AK116" s="4"/>
      <c r="AL116" s="4"/>
      <c r="AM116" s="7"/>
      <c r="AN116" s="7"/>
      <c r="AO116" s="7"/>
      <c r="AP116" s="7"/>
      <c r="AQ116" s="7">
        <f t="shared" si="37"/>
        <v>7</v>
      </c>
      <c r="AR116" s="48">
        <f t="shared" ref="AR116:AR122" si="41">34*4</f>
        <v>136</v>
      </c>
      <c r="AS116" s="8">
        <f t="shared" si="36"/>
        <v>5.1470588235294115E-2</v>
      </c>
    </row>
    <row r="117" spans="1:45" ht="12.75" customHeight="1">
      <c r="A117" s="173"/>
      <c r="B117" s="132"/>
      <c r="C117" s="110" t="s">
        <v>84</v>
      </c>
      <c r="D117" s="51"/>
      <c r="E117" s="4"/>
      <c r="F117" s="4"/>
      <c r="G117" s="71" t="s">
        <v>142</v>
      </c>
      <c r="H117" s="4"/>
      <c r="I117" s="4"/>
      <c r="J117" s="4"/>
      <c r="K117" s="71" t="s">
        <v>132</v>
      </c>
      <c r="L117" s="4"/>
      <c r="M117" s="4"/>
      <c r="N117" s="4"/>
      <c r="O117" s="4"/>
      <c r="P117" s="4"/>
      <c r="Q117" s="4"/>
      <c r="R117" s="4"/>
      <c r="S117" s="71" t="s">
        <v>140</v>
      </c>
      <c r="T117" s="4"/>
      <c r="U117" s="4"/>
      <c r="V117" s="4"/>
      <c r="W117" s="71" t="s">
        <v>132</v>
      </c>
      <c r="X117" s="4"/>
      <c r="Y117" s="4"/>
      <c r="Z117" s="4"/>
      <c r="AA117" s="4"/>
      <c r="AB117" s="4"/>
      <c r="AC117" s="4"/>
      <c r="AD117" s="4"/>
      <c r="AE117" s="4"/>
      <c r="AF117" s="4"/>
      <c r="AG117" s="71" t="s">
        <v>132</v>
      </c>
      <c r="AH117" s="209" t="s">
        <v>152</v>
      </c>
      <c r="AI117" s="71" t="s">
        <v>140</v>
      </c>
      <c r="AJ117" s="4"/>
      <c r="AK117" s="4"/>
      <c r="AL117" s="4"/>
      <c r="AM117" s="7"/>
      <c r="AN117" s="7"/>
      <c r="AO117" s="7"/>
      <c r="AP117" s="7"/>
      <c r="AQ117" s="7">
        <f t="shared" ref="AQ117" si="42">COUNTA(E117:AP117)</f>
        <v>7</v>
      </c>
      <c r="AR117" s="48">
        <f t="shared" si="41"/>
        <v>136</v>
      </c>
      <c r="AS117" s="8">
        <f t="shared" ref="AS117" si="43">AQ117/AR117</f>
        <v>5.1470588235294115E-2</v>
      </c>
    </row>
    <row r="118" spans="1:45" ht="24">
      <c r="A118" s="173"/>
      <c r="B118" s="133"/>
      <c r="C118" s="110" t="s">
        <v>146</v>
      </c>
      <c r="D118" s="22"/>
      <c r="E118" s="4"/>
      <c r="F118" s="4"/>
      <c r="G118" s="71" t="s">
        <v>142</v>
      </c>
      <c r="H118" s="4"/>
      <c r="I118" s="4"/>
      <c r="J118" s="4"/>
      <c r="K118" s="71" t="s">
        <v>132</v>
      </c>
      <c r="L118" s="4"/>
      <c r="M118" s="4"/>
      <c r="N118" s="4"/>
      <c r="O118" s="4"/>
      <c r="P118" s="4"/>
      <c r="Q118" s="4"/>
      <c r="R118" s="4"/>
      <c r="S118" s="71" t="s">
        <v>140</v>
      </c>
      <c r="T118" s="4"/>
      <c r="U118" s="4"/>
      <c r="V118" s="4"/>
      <c r="W118" s="71" t="s">
        <v>132</v>
      </c>
      <c r="X118" s="4"/>
      <c r="Y118" s="4"/>
      <c r="Z118" s="4"/>
      <c r="AA118" s="4"/>
      <c r="AB118" s="4"/>
      <c r="AC118" s="4"/>
      <c r="AD118" s="4"/>
      <c r="AE118" s="4"/>
      <c r="AF118" s="4"/>
      <c r="AG118" s="71" t="s">
        <v>132</v>
      </c>
      <c r="AH118" s="209" t="s">
        <v>152</v>
      </c>
      <c r="AI118" s="71" t="s">
        <v>140</v>
      </c>
      <c r="AJ118" s="4"/>
      <c r="AK118" s="4"/>
      <c r="AL118" s="4"/>
      <c r="AM118" s="7"/>
      <c r="AN118" s="7"/>
      <c r="AO118" s="7"/>
      <c r="AP118" s="7"/>
      <c r="AQ118" s="7">
        <f t="shared" si="37"/>
        <v>7</v>
      </c>
      <c r="AR118" s="48">
        <f t="shared" si="41"/>
        <v>136</v>
      </c>
      <c r="AS118" s="8">
        <f t="shared" si="36"/>
        <v>5.1470588235294115E-2</v>
      </c>
    </row>
    <row r="119" spans="1:45" ht="12.75" customHeight="1">
      <c r="A119" s="173"/>
      <c r="B119" s="131" t="s">
        <v>15</v>
      </c>
      <c r="C119" s="110" t="s">
        <v>82</v>
      </c>
      <c r="D119" s="25"/>
      <c r="E119" s="4"/>
      <c r="F119" s="4"/>
      <c r="G119" s="71" t="s">
        <v>142</v>
      </c>
      <c r="H119" s="4"/>
      <c r="I119" s="4"/>
      <c r="J119" s="4"/>
      <c r="K119" s="71" t="s">
        <v>132</v>
      </c>
      <c r="L119" s="4"/>
      <c r="M119" s="4"/>
      <c r="N119" s="4"/>
      <c r="O119" s="4"/>
      <c r="P119" s="4"/>
      <c r="Q119" s="4"/>
      <c r="R119" s="4"/>
      <c r="S119" s="71" t="s">
        <v>140</v>
      </c>
      <c r="T119" s="4"/>
      <c r="U119" s="4"/>
      <c r="V119" s="4"/>
      <c r="W119" s="71" t="s">
        <v>132</v>
      </c>
      <c r="X119" s="4"/>
      <c r="Y119" s="4"/>
      <c r="Z119" s="71" t="s">
        <v>132</v>
      </c>
      <c r="AA119" s="4"/>
      <c r="AB119" s="4"/>
      <c r="AC119" s="4"/>
      <c r="AD119" s="4"/>
      <c r="AE119" s="4"/>
      <c r="AF119" s="4"/>
      <c r="AG119" s="71" t="s">
        <v>132</v>
      </c>
      <c r="AH119" s="4"/>
      <c r="AI119" s="71" t="s">
        <v>140</v>
      </c>
      <c r="AJ119" s="210" t="s">
        <v>152</v>
      </c>
      <c r="AK119" s="4"/>
      <c r="AL119" s="4"/>
      <c r="AM119" s="7"/>
      <c r="AN119" s="7"/>
      <c r="AO119" s="7"/>
      <c r="AP119" s="7"/>
      <c r="AQ119" s="7">
        <f t="shared" si="37"/>
        <v>8</v>
      </c>
      <c r="AR119" s="48">
        <f>34*4</f>
        <v>136</v>
      </c>
      <c r="AS119" s="8">
        <f t="shared" si="36"/>
        <v>5.8823529411764705E-2</v>
      </c>
    </row>
    <row r="120" spans="1:45" ht="12.75" customHeight="1">
      <c r="A120" s="173"/>
      <c r="B120" s="132"/>
      <c r="C120" s="110" t="s">
        <v>83</v>
      </c>
      <c r="D120" s="25"/>
      <c r="E120" s="4"/>
      <c r="F120" s="4"/>
      <c r="G120" s="71" t="s">
        <v>142</v>
      </c>
      <c r="H120" s="4"/>
      <c r="I120" s="4"/>
      <c r="J120" s="4"/>
      <c r="K120" s="71" t="s">
        <v>132</v>
      </c>
      <c r="L120" s="4"/>
      <c r="M120" s="4"/>
      <c r="N120" s="4"/>
      <c r="O120" s="4"/>
      <c r="P120" s="4"/>
      <c r="Q120" s="4"/>
      <c r="R120" s="4"/>
      <c r="S120" s="71" t="s">
        <v>140</v>
      </c>
      <c r="T120" s="4"/>
      <c r="U120" s="4"/>
      <c r="V120" s="4"/>
      <c r="W120" s="71" t="s">
        <v>132</v>
      </c>
      <c r="X120" s="4"/>
      <c r="Y120" s="4"/>
      <c r="Z120" s="71" t="s">
        <v>132</v>
      </c>
      <c r="AA120" s="4"/>
      <c r="AB120" s="4"/>
      <c r="AC120" s="4"/>
      <c r="AD120" s="4"/>
      <c r="AE120" s="4"/>
      <c r="AF120" s="4"/>
      <c r="AG120" s="71" t="s">
        <v>132</v>
      </c>
      <c r="AH120" s="4"/>
      <c r="AI120" s="71" t="s">
        <v>140</v>
      </c>
      <c r="AJ120" s="210" t="s">
        <v>152</v>
      </c>
      <c r="AK120" s="4"/>
      <c r="AL120" s="4"/>
      <c r="AM120" s="7"/>
      <c r="AN120" s="7"/>
      <c r="AO120" s="7"/>
      <c r="AP120" s="7"/>
      <c r="AQ120" s="7">
        <f t="shared" si="37"/>
        <v>8</v>
      </c>
      <c r="AR120" s="48">
        <f t="shared" si="41"/>
        <v>136</v>
      </c>
      <c r="AS120" s="8">
        <f t="shared" si="36"/>
        <v>5.8823529411764705E-2</v>
      </c>
    </row>
    <row r="121" spans="1:45" ht="12.75" customHeight="1">
      <c r="A121" s="173"/>
      <c r="B121" s="132"/>
      <c r="C121" s="110" t="s">
        <v>84</v>
      </c>
      <c r="D121" s="51"/>
      <c r="E121" s="4"/>
      <c r="F121" s="4"/>
      <c r="G121" s="71" t="s">
        <v>142</v>
      </c>
      <c r="H121" s="4"/>
      <c r="I121" s="4"/>
      <c r="J121" s="4"/>
      <c r="K121" s="71" t="s">
        <v>132</v>
      </c>
      <c r="L121" s="4"/>
      <c r="M121" s="4"/>
      <c r="N121" s="4"/>
      <c r="O121" s="4"/>
      <c r="P121" s="4"/>
      <c r="Q121" s="4"/>
      <c r="R121" s="4"/>
      <c r="S121" s="71" t="s">
        <v>140</v>
      </c>
      <c r="T121" s="4"/>
      <c r="U121" s="4"/>
      <c r="V121" s="4"/>
      <c r="W121" s="71" t="s">
        <v>132</v>
      </c>
      <c r="X121" s="4"/>
      <c r="Y121" s="4"/>
      <c r="Z121" s="71" t="s">
        <v>132</v>
      </c>
      <c r="AA121" s="4"/>
      <c r="AB121" s="4"/>
      <c r="AC121" s="4"/>
      <c r="AD121" s="4"/>
      <c r="AE121" s="4"/>
      <c r="AF121" s="4"/>
      <c r="AG121" s="71" t="s">
        <v>132</v>
      </c>
      <c r="AH121" s="4"/>
      <c r="AI121" s="71" t="s">
        <v>140</v>
      </c>
      <c r="AJ121" s="210" t="s">
        <v>152</v>
      </c>
      <c r="AK121" s="4"/>
      <c r="AL121" s="4"/>
      <c r="AM121" s="7"/>
      <c r="AN121" s="7"/>
      <c r="AO121" s="7"/>
      <c r="AP121" s="7"/>
      <c r="AQ121" s="7">
        <f t="shared" ref="AQ121" si="44">COUNTA(E121:AP121)</f>
        <v>8</v>
      </c>
      <c r="AR121" s="48">
        <f t="shared" si="41"/>
        <v>136</v>
      </c>
      <c r="AS121" s="8">
        <f t="shared" ref="AS121" si="45">AQ121/AR121</f>
        <v>5.8823529411764705E-2</v>
      </c>
    </row>
    <row r="122" spans="1:45">
      <c r="A122" s="173"/>
      <c r="B122" s="132"/>
      <c r="C122" s="110" t="s">
        <v>146</v>
      </c>
      <c r="D122" s="25"/>
      <c r="E122" s="4"/>
      <c r="F122" s="4"/>
      <c r="G122" s="71" t="s">
        <v>142</v>
      </c>
      <c r="H122" s="4"/>
      <c r="I122" s="4"/>
      <c r="J122" s="4"/>
      <c r="K122" s="71" t="s">
        <v>132</v>
      </c>
      <c r="L122" s="4"/>
      <c r="M122" s="4"/>
      <c r="N122" s="4"/>
      <c r="O122" s="4"/>
      <c r="P122" s="4"/>
      <c r="Q122" s="4"/>
      <c r="R122" s="4"/>
      <c r="S122" s="71" t="s">
        <v>140</v>
      </c>
      <c r="T122" s="4"/>
      <c r="U122" s="4"/>
      <c r="V122" s="4"/>
      <c r="W122" s="71" t="s">
        <v>132</v>
      </c>
      <c r="X122" s="4"/>
      <c r="Y122" s="4"/>
      <c r="Z122" s="71" t="s">
        <v>132</v>
      </c>
      <c r="AA122" s="4"/>
      <c r="AB122" s="4"/>
      <c r="AC122" s="4"/>
      <c r="AD122" s="4"/>
      <c r="AE122" s="4"/>
      <c r="AF122" s="4"/>
      <c r="AG122" s="71" t="s">
        <v>132</v>
      </c>
      <c r="AH122" s="4"/>
      <c r="AI122" s="71" t="s">
        <v>140</v>
      </c>
      <c r="AJ122" s="210" t="s">
        <v>152</v>
      </c>
      <c r="AK122" s="4"/>
      <c r="AL122" s="4"/>
      <c r="AM122" s="7"/>
      <c r="AN122" s="7"/>
      <c r="AO122" s="7"/>
      <c r="AP122" s="7"/>
      <c r="AQ122" s="7">
        <f t="shared" si="37"/>
        <v>8</v>
      </c>
      <c r="AR122" s="48">
        <f t="shared" si="41"/>
        <v>136</v>
      </c>
      <c r="AS122" s="8">
        <f t="shared" si="36"/>
        <v>5.8823529411764705E-2</v>
      </c>
    </row>
    <row r="123" spans="1:45" ht="12.75" customHeight="1">
      <c r="A123" s="173"/>
      <c r="B123" s="134" t="s">
        <v>16</v>
      </c>
      <c r="C123" s="110" t="s">
        <v>82</v>
      </c>
      <c r="D123" s="25"/>
      <c r="E123" s="4"/>
      <c r="F123" s="4"/>
      <c r="G123" s="4"/>
      <c r="H123" s="4"/>
      <c r="I123" s="4"/>
      <c r="J123" s="4"/>
      <c r="K123" s="71" t="s">
        <v>132</v>
      </c>
      <c r="L123" s="4"/>
      <c r="M123" s="4"/>
      <c r="N123" s="4"/>
      <c r="O123" s="4"/>
      <c r="P123" s="71" t="s">
        <v>132</v>
      </c>
      <c r="Q123" s="4"/>
      <c r="R123" s="4"/>
      <c r="S123" s="4"/>
      <c r="T123" s="4"/>
      <c r="U123" s="4"/>
      <c r="V123" s="4"/>
      <c r="W123" s="4"/>
      <c r="X123" s="4"/>
      <c r="Y123" s="71" t="s">
        <v>132</v>
      </c>
      <c r="Z123" s="4"/>
      <c r="AA123" s="4"/>
      <c r="AB123" s="4"/>
      <c r="AC123" s="71" t="s">
        <v>132</v>
      </c>
      <c r="AD123" s="4"/>
      <c r="AE123" s="4"/>
      <c r="AF123" s="71" t="s">
        <v>132</v>
      </c>
      <c r="AG123" s="4"/>
      <c r="AH123" s="4"/>
      <c r="AI123" s="4"/>
      <c r="AJ123" s="210" t="s">
        <v>152</v>
      </c>
      <c r="AK123" s="4"/>
      <c r="AL123" s="4"/>
      <c r="AM123" s="7"/>
      <c r="AN123" s="7"/>
      <c r="AO123" s="7"/>
      <c r="AP123" s="7"/>
      <c r="AQ123" s="7">
        <f t="shared" si="37"/>
        <v>6</v>
      </c>
      <c r="AR123" s="48">
        <f>34*2</f>
        <v>68</v>
      </c>
      <c r="AS123" s="8">
        <f t="shared" si="36"/>
        <v>8.8235294117647065E-2</v>
      </c>
    </row>
    <row r="124" spans="1:45" ht="12.75" customHeight="1">
      <c r="A124" s="173"/>
      <c r="B124" s="134"/>
      <c r="C124" s="110" t="s">
        <v>83</v>
      </c>
      <c r="D124" s="25"/>
      <c r="E124" s="4"/>
      <c r="F124" s="4"/>
      <c r="G124" s="4"/>
      <c r="H124" s="4"/>
      <c r="I124" s="4"/>
      <c r="J124" s="4"/>
      <c r="K124" s="71" t="s">
        <v>132</v>
      </c>
      <c r="L124" s="4"/>
      <c r="M124" s="4"/>
      <c r="N124" s="4"/>
      <c r="O124" s="4"/>
      <c r="P124" s="71" t="s">
        <v>132</v>
      </c>
      <c r="Q124" s="4"/>
      <c r="R124" s="4"/>
      <c r="S124" s="4"/>
      <c r="T124" s="4"/>
      <c r="U124" s="4"/>
      <c r="V124" s="4"/>
      <c r="W124" s="4"/>
      <c r="X124" s="4"/>
      <c r="Y124" s="71" t="s">
        <v>132</v>
      </c>
      <c r="Z124" s="4"/>
      <c r="AA124" s="4"/>
      <c r="AB124" s="4"/>
      <c r="AC124" s="71" t="s">
        <v>132</v>
      </c>
      <c r="AD124" s="4"/>
      <c r="AE124" s="4"/>
      <c r="AF124" s="71" t="s">
        <v>132</v>
      </c>
      <c r="AG124" s="4"/>
      <c r="AH124" s="4"/>
      <c r="AI124" s="4"/>
      <c r="AJ124" s="210" t="s">
        <v>152</v>
      </c>
      <c r="AK124" s="4"/>
      <c r="AL124" s="4"/>
      <c r="AM124" s="7"/>
      <c r="AN124" s="7"/>
      <c r="AO124" s="7"/>
      <c r="AP124" s="7"/>
      <c r="AQ124" s="7">
        <f t="shared" si="37"/>
        <v>6</v>
      </c>
      <c r="AR124" s="48">
        <f t="shared" ref="AR124:AR130" si="46">34*2</f>
        <v>68</v>
      </c>
      <c r="AS124" s="8">
        <f t="shared" si="36"/>
        <v>8.8235294117647065E-2</v>
      </c>
    </row>
    <row r="125" spans="1:45" ht="12.75" customHeight="1">
      <c r="A125" s="173"/>
      <c r="B125" s="134"/>
      <c r="C125" s="110" t="s">
        <v>84</v>
      </c>
      <c r="D125" s="51"/>
      <c r="E125" s="4"/>
      <c r="F125" s="4"/>
      <c r="G125" s="4"/>
      <c r="H125" s="4"/>
      <c r="I125" s="4"/>
      <c r="J125" s="4"/>
      <c r="K125" s="71" t="s">
        <v>132</v>
      </c>
      <c r="L125" s="4"/>
      <c r="M125" s="4"/>
      <c r="N125" s="4"/>
      <c r="O125" s="4"/>
      <c r="P125" s="71" t="s">
        <v>132</v>
      </c>
      <c r="Q125" s="4"/>
      <c r="R125" s="4"/>
      <c r="S125" s="4"/>
      <c r="T125" s="4"/>
      <c r="U125" s="4"/>
      <c r="V125" s="4"/>
      <c r="W125" s="4"/>
      <c r="X125" s="4"/>
      <c r="Y125" s="71" t="s">
        <v>132</v>
      </c>
      <c r="Z125" s="4"/>
      <c r="AA125" s="4"/>
      <c r="AB125" s="4"/>
      <c r="AC125" s="71" t="s">
        <v>132</v>
      </c>
      <c r="AD125" s="4"/>
      <c r="AE125" s="4"/>
      <c r="AF125" s="71" t="s">
        <v>132</v>
      </c>
      <c r="AG125" s="4"/>
      <c r="AH125" s="4"/>
      <c r="AI125" s="4"/>
      <c r="AJ125" s="210" t="s">
        <v>152</v>
      </c>
      <c r="AK125" s="4"/>
      <c r="AL125" s="4"/>
      <c r="AM125" s="7"/>
      <c r="AN125" s="7"/>
      <c r="AO125" s="7"/>
      <c r="AP125" s="7"/>
      <c r="AQ125" s="7">
        <f t="shared" ref="AQ125" si="47">COUNTA(E125:AP125)</f>
        <v>6</v>
      </c>
      <c r="AR125" s="48">
        <f t="shared" si="46"/>
        <v>68</v>
      </c>
      <c r="AS125" s="8">
        <f t="shared" ref="AS125" si="48">AQ125/AR125</f>
        <v>8.8235294117647065E-2</v>
      </c>
    </row>
    <row r="126" spans="1:45">
      <c r="A126" s="173"/>
      <c r="B126" s="134"/>
      <c r="C126" s="110" t="s">
        <v>146</v>
      </c>
      <c r="D126" s="25"/>
      <c r="E126" s="4"/>
      <c r="F126" s="4"/>
      <c r="G126" s="4"/>
      <c r="H126" s="4"/>
      <c r="I126" s="4"/>
      <c r="J126" s="4"/>
      <c r="K126" s="71" t="s">
        <v>132</v>
      </c>
      <c r="L126" s="4"/>
      <c r="M126" s="4"/>
      <c r="N126" s="4"/>
      <c r="O126" s="4"/>
      <c r="P126" s="71" t="s">
        <v>132</v>
      </c>
      <c r="Q126" s="4"/>
      <c r="R126" s="4"/>
      <c r="S126" s="4"/>
      <c r="T126" s="4"/>
      <c r="U126" s="4"/>
      <c r="V126" s="4"/>
      <c r="W126" s="4"/>
      <c r="X126" s="4"/>
      <c r="Y126" s="71" t="s">
        <v>132</v>
      </c>
      <c r="Z126" s="4"/>
      <c r="AA126" s="4"/>
      <c r="AB126" s="4"/>
      <c r="AC126" s="71" t="s">
        <v>132</v>
      </c>
      <c r="AD126" s="4"/>
      <c r="AE126" s="4"/>
      <c r="AF126" s="71" t="s">
        <v>132</v>
      </c>
      <c r="AG126" s="4"/>
      <c r="AH126" s="4"/>
      <c r="AI126" s="4"/>
      <c r="AJ126" s="210" t="s">
        <v>152</v>
      </c>
      <c r="AK126" s="4"/>
      <c r="AL126" s="4"/>
      <c r="AM126" s="7"/>
      <c r="AN126" s="7"/>
      <c r="AO126" s="7"/>
      <c r="AP126" s="7"/>
      <c r="AQ126" s="7">
        <f t="shared" si="37"/>
        <v>6</v>
      </c>
      <c r="AR126" s="48">
        <f t="shared" si="46"/>
        <v>68</v>
      </c>
      <c r="AS126" s="8">
        <f t="shared" si="36"/>
        <v>8.8235294117647065E-2</v>
      </c>
    </row>
    <row r="127" spans="1:45">
      <c r="A127" s="173"/>
      <c r="B127" s="134" t="s">
        <v>153</v>
      </c>
      <c r="C127" s="110" t="s">
        <v>82</v>
      </c>
      <c r="D127" s="22"/>
      <c r="E127" s="4"/>
      <c r="F127" s="4"/>
      <c r="G127" s="4"/>
      <c r="H127" s="4"/>
      <c r="I127" s="71" t="s">
        <v>142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71" t="s">
        <v>140</v>
      </c>
      <c r="U127" s="4"/>
      <c r="V127" s="4"/>
      <c r="W127" s="4"/>
      <c r="X127" s="4"/>
      <c r="Y127" s="4"/>
      <c r="Z127" s="71" t="s">
        <v>132</v>
      </c>
      <c r="AA127" s="4"/>
      <c r="AB127" s="4"/>
      <c r="AC127" s="4"/>
      <c r="AD127" s="4"/>
      <c r="AE127" s="4"/>
      <c r="AF127" s="4"/>
      <c r="AG127" s="4"/>
      <c r="AH127" s="71" t="s">
        <v>140</v>
      </c>
      <c r="AI127" s="7"/>
      <c r="AJ127" s="210" t="s">
        <v>152</v>
      </c>
      <c r="AK127" s="4"/>
      <c r="AL127" s="4"/>
      <c r="AM127" s="7"/>
      <c r="AN127" s="7"/>
      <c r="AO127" s="7"/>
      <c r="AP127" s="7"/>
      <c r="AQ127" s="7">
        <f t="shared" si="37"/>
        <v>5</v>
      </c>
      <c r="AR127" s="48">
        <f>34*2</f>
        <v>68</v>
      </c>
      <c r="AS127" s="8">
        <f t="shared" si="36"/>
        <v>7.3529411764705885E-2</v>
      </c>
    </row>
    <row r="128" spans="1:45" ht="12.75" customHeight="1">
      <c r="A128" s="173"/>
      <c r="B128" s="134"/>
      <c r="C128" s="110" t="s">
        <v>83</v>
      </c>
      <c r="D128" s="25"/>
      <c r="E128" s="4"/>
      <c r="F128" s="4"/>
      <c r="G128" s="4"/>
      <c r="H128" s="4"/>
      <c r="I128" s="71" t="s">
        <v>142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71" t="s">
        <v>140</v>
      </c>
      <c r="U128" s="4"/>
      <c r="V128" s="4"/>
      <c r="W128" s="4"/>
      <c r="X128" s="4"/>
      <c r="Y128" s="4"/>
      <c r="Z128" s="71" t="s">
        <v>132</v>
      </c>
      <c r="AA128" s="4"/>
      <c r="AB128" s="4"/>
      <c r="AC128" s="4"/>
      <c r="AD128" s="4"/>
      <c r="AE128" s="4"/>
      <c r="AF128" s="4"/>
      <c r="AG128" s="4"/>
      <c r="AH128" s="71" t="s">
        <v>140</v>
      </c>
      <c r="AI128" s="7"/>
      <c r="AJ128" s="210" t="s">
        <v>152</v>
      </c>
      <c r="AK128" s="4"/>
      <c r="AL128" s="4"/>
      <c r="AM128" s="7"/>
      <c r="AN128" s="7"/>
      <c r="AO128" s="7"/>
      <c r="AP128" s="7"/>
      <c r="AQ128" s="7">
        <f t="shared" si="37"/>
        <v>5</v>
      </c>
      <c r="AR128" s="48">
        <f t="shared" si="46"/>
        <v>68</v>
      </c>
      <c r="AS128" s="8">
        <f t="shared" si="36"/>
        <v>7.3529411764705885E-2</v>
      </c>
    </row>
    <row r="129" spans="1:45" ht="12.75" customHeight="1">
      <c r="A129" s="173"/>
      <c r="B129" s="134"/>
      <c r="C129" s="110" t="s">
        <v>84</v>
      </c>
      <c r="D129" s="51"/>
      <c r="E129" s="4"/>
      <c r="F129" s="4"/>
      <c r="G129" s="4"/>
      <c r="H129" s="4"/>
      <c r="I129" s="71" t="s">
        <v>142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71" t="s">
        <v>140</v>
      </c>
      <c r="U129" s="4"/>
      <c r="V129" s="4"/>
      <c r="W129" s="4"/>
      <c r="X129" s="4"/>
      <c r="Y129" s="4"/>
      <c r="Z129" s="71" t="s">
        <v>132</v>
      </c>
      <c r="AA129" s="4"/>
      <c r="AB129" s="4"/>
      <c r="AC129" s="4"/>
      <c r="AD129" s="4"/>
      <c r="AE129" s="4"/>
      <c r="AF129" s="4"/>
      <c r="AG129" s="4"/>
      <c r="AH129" s="71" t="s">
        <v>140</v>
      </c>
      <c r="AI129" s="7"/>
      <c r="AJ129" s="210" t="s">
        <v>152</v>
      </c>
      <c r="AK129" s="4"/>
      <c r="AL129" s="4"/>
      <c r="AM129" s="7"/>
      <c r="AN129" s="7"/>
      <c r="AO129" s="7"/>
      <c r="AP129" s="7"/>
      <c r="AQ129" s="7">
        <f t="shared" ref="AQ129" si="49">COUNTA(E129:AP129)</f>
        <v>5</v>
      </c>
      <c r="AR129" s="48">
        <f t="shared" si="46"/>
        <v>68</v>
      </c>
      <c r="AS129" s="8">
        <f t="shared" ref="AS129" si="50">AQ129/AR129</f>
        <v>7.3529411764705885E-2</v>
      </c>
    </row>
    <row r="130" spans="1:45" ht="12.75" customHeight="1">
      <c r="A130" s="173"/>
      <c r="B130" s="134"/>
      <c r="C130" s="110" t="s">
        <v>146</v>
      </c>
      <c r="D130" s="25"/>
      <c r="E130" s="4"/>
      <c r="F130" s="4"/>
      <c r="G130" s="4"/>
      <c r="H130" s="4"/>
      <c r="I130" s="71" t="s">
        <v>142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71" t="s">
        <v>140</v>
      </c>
      <c r="U130" s="4"/>
      <c r="V130" s="4"/>
      <c r="W130" s="4"/>
      <c r="X130" s="4"/>
      <c r="Y130" s="4"/>
      <c r="Z130" s="71" t="s">
        <v>132</v>
      </c>
      <c r="AA130" s="4"/>
      <c r="AB130" s="4"/>
      <c r="AC130" s="4"/>
      <c r="AD130" s="4"/>
      <c r="AE130" s="4"/>
      <c r="AF130" s="4"/>
      <c r="AG130" s="4"/>
      <c r="AH130" s="71" t="s">
        <v>140</v>
      </c>
      <c r="AI130" s="7"/>
      <c r="AJ130" s="210" t="s">
        <v>152</v>
      </c>
      <c r="AK130" s="4"/>
      <c r="AL130" s="4"/>
      <c r="AM130" s="7"/>
      <c r="AN130" s="7"/>
      <c r="AO130" s="7"/>
      <c r="AP130" s="7"/>
      <c r="AQ130" s="7">
        <f t="shared" si="37"/>
        <v>5</v>
      </c>
      <c r="AR130" s="48">
        <f t="shared" si="46"/>
        <v>68</v>
      </c>
      <c r="AS130" s="8">
        <f t="shared" si="36"/>
        <v>7.3529411764705885E-2</v>
      </c>
    </row>
    <row r="131" spans="1:45" ht="12.75" customHeight="1">
      <c r="A131" s="173"/>
      <c r="B131" s="134" t="s">
        <v>85</v>
      </c>
      <c r="C131" s="110" t="s">
        <v>82</v>
      </c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7"/>
      <c r="AG131" s="7"/>
      <c r="AH131" s="7"/>
      <c r="AI131" s="7"/>
      <c r="AJ131" s="7"/>
      <c r="AK131" s="4"/>
      <c r="AL131" s="4"/>
      <c r="AM131" s="7"/>
      <c r="AN131" s="7"/>
      <c r="AO131" s="7"/>
      <c r="AP131" s="7"/>
      <c r="AQ131" s="7">
        <f t="shared" si="37"/>
        <v>0</v>
      </c>
      <c r="AR131" s="3">
        <f>34*1</f>
        <v>34</v>
      </c>
      <c r="AS131" s="8">
        <f t="shared" si="36"/>
        <v>0</v>
      </c>
    </row>
    <row r="132" spans="1:45" ht="12.75" customHeight="1">
      <c r="A132" s="173"/>
      <c r="B132" s="134"/>
      <c r="C132" s="110" t="s">
        <v>83</v>
      </c>
      <c r="D132" s="2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7"/>
      <c r="AJ132" s="7"/>
      <c r="AK132" s="4"/>
      <c r="AL132" s="4"/>
      <c r="AM132" s="7"/>
      <c r="AN132" s="7"/>
      <c r="AO132" s="7"/>
      <c r="AP132" s="7"/>
      <c r="AQ132" s="7">
        <f t="shared" si="37"/>
        <v>0</v>
      </c>
      <c r="AR132" s="3">
        <f t="shared" ref="AR132:AR146" si="51">34*1</f>
        <v>34</v>
      </c>
      <c r="AS132" s="8">
        <f t="shared" si="36"/>
        <v>0</v>
      </c>
    </row>
    <row r="133" spans="1:45" ht="12.75" customHeight="1">
      <c r="A133" s="173"/>
      <c r="B133" s="134"/>
      <c r="C133" s="110" t="s">
        <v>84</v>
      </c>
      <c r="D133" s="51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7"/>
      <c r="AJ133" s="7"/>
      <c r="AK133" s="4"/>
      <c r="AL133" s="4"/>
      <c r="AM133" s="7"/>
      <c r="AN133" s="7"/>
      <c r="AO133" s="7"/>
      <c r="AP133" s="7"/>
      <c r="AQ133" s="7">
        <f t="shared" ref="AQ133:AQ144" si="52">COUNTA(E133:AP133)</f>
        <v>0</v>
      </c>
      <c r="AR133" s="3">
        <f t="shared" si="51"/>
        <v>34</v>
      </c>
      <c r="AS133" s="8">
        <f t="shared" ref="AS133:AS144" si="53">AQ133/AR133</f>
        <v>0</v>
      </c>
    </row>
    <row r="134" spans="1:45" ht="12.75" customHeight="1">
      <c r="A134" s="173"/>
      <c r="B134" s="134"/>
      <c r="C134" s="110" t="s">
        <v>146</v>
      </c>
      <c r="D134" s="2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3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7"/>
      <c r="AJ134" s="7"/>
      <c r="AK134" s="4"/>
      <c r="AL134" s="4"/>
      <c r="AM134" s="7"/>
      <c r="AN134" s="7"/>
      <c r="AO134" s="7"/>
      <c r="AP134" s="7"/>
      <c r="AQ134" s="7">
        <f t="shared" si="52"/>
        <v>0</v>
      </c>
      <c r="AR134" s="3">
        <f t="shared" si="51"/>
        <v>34</v>
      </c>
      <c r="AS134" s="8">
        <f t="shared" si="53"/>
        <v>0</v>
      </c>
    </row>
    <row r="135" spans="1:45" ht="12.75" customHeight="1">
      <c r="A135" s="173"/>
      <c r="B135" s="134" t="s">
        <v>52</v>
      </c>
      <c r="C135" s="110" t="s">
        <v>82</v>
      </c>
      <c r="D135" s="22"/>
      <c r="E135" s="4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41"/>
      <c r="AJ135" s="27"/>
      <c r="AK135" s="27"/>
      <c r="AL135" s="27"/>
      <c r="AM135" s="42"/>
      <c r="AN135" s="7"/>
      <c r="AO135" s="7"/>
      <c r="AP135" s="7"/>
      <c r="AQ135" s="7">
        <f t="shared" si="52"/>
        <v>0</v>
      </c>
      <c r="AR135" s="3">
        <f t="shared" si="51"/>
        <v>34</v>
      </c>
      <c r="AS135" s="8">
        <f t="shared" si="53"/>
        <v>0</v>
      </c>
    </row>
    <row r="136" spans="1:45" ht="12.75" customHeight="1">
      <c r="A136" s="173"/>
      <c r="B136" s="134"/>
      <c r="C136" s="110" t="s">
        <v>83</v>
      </c>
      <c r="D136" s="56"/>
      <c r="E136" s="4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41"/>
      <c r="AJ136" s="27"/>
      <c r="AK136" s="27"/>
      <c r="AL136" s="27"/>
      <c r="AM136" s="42"/>
      <c r="AN136" s="7"/>
      <c r="AO136" s="7"/>
      <c r="AP136" s="7"/>
      <c r="AQ136" s="7">
        <f t="shared" si="52"/>
        <v>0</v>
      </c>
      <c r="AR136" s="3">
        <f t="shared" si="51"/>
        <v>34</v>
      </c>
      <c r="AS136" s="8">
        <f t="shared" si="53"/>
        <v>0</v>
      </c>
    </row>
    <row r="137" spans="1:45" ht="12.75" customHeight="1">
      <c r="A137" s="173"/>
      <c r="B137" s="134"/>
      <c r="C137" s="110" t="s">
        <v>84</v>
      </c>
      <c r="D137" s="22"/>
      <c r="E137" s="4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41"/>
      <c r="AJ137" s="27"/>
      <c r="AK137" s="27"/>
      <c r="AL137" s="27"/>
      <c r="AM137" s="42"/>
      <c r="AN137" s="7"/>
      <c r="AO137" s="7"/>
      <c r="AP137" s="7"/>
      <c r="AQ137" s="7">
        <f t="shared" si="52"/>
        <v>0</v>
      </c>
      <c r="AR137" s="3">
        <f t="shared" si="51"/>
        <v>34</v>
      </c>
      <c r="AS137" s="8">
        <f t="shared" si="53"/>
        <v>0</v>
      </c>
    </row>
    <row r="138" spans="1:45" ht="12.75" customHeight="1">
      <c r="A138" s="173"/>
      <c r="B138" s="134"/>
      <c r="C138" s="110" t="s">
        <v>146</v>
      </c>
      <c r="D138" s="22"/>
      <c r="E138" s="4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41"/>
      <c r="AJ138" s="27"/>
      <c r="AK138" s="27"/>
      <c r="AL138" s="27"/>
      <c r="AM138" s="42"/>
      <c r="AN138" s="7"/>
      <c r="AO138" s="7"/>
      <c r="AP138" s="7"/>
      <c r="AQ138" s="7">
        <f t="shared" si="52"/>
        <v>0</v>
      </c>
      <c r="AR138" s="3">
        <f t="shared" si="51"/>
        <v>34</v>
      </c>
      <c r="AS138" s="8">
        <f t="shared" si="53"/>
        <v>0</v>
      </c>
    </row>
    <row r="139" spans="1:45" ht="12.75" customHeight="1">
      <c r="A139" s="173"/>
      <c r="B139" s="131" t="s">
        <v>53</v>
      </c>
      <c r="C139" s="110" t="s">
        <v>82</v>
      </c>
      <c r="D139" s="22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41"/>
      <c r="AJ139" s="27"/>
      <c r="AK139" s="27"/>
      <c r="AL139" s="27"/>
      <c r="AM139" s="42"/>
      <c r="AN139" s="7"/>
      <c r="AO139" s="7"/>
      <c r="AP139" s="7"/>
      <c r="AQ139" s="7">
        <f t="shared" si="52"/>
        <v>0</v>
      </c>
      <c r="AR139" s="3">
        <f t="shared" si="51"/>
        <v>34</v>
      </c>
      <c r="AS139" s="8">
        <f t="shared" si="53"/>
        <v>0</v>
      </c>
    </row>
    <row r="140" spans="1:45" ht="12.75" customHeight="1">
      <c r="A140" s="173"/>
      <c r="B140" s="132"/>
      <c r="C140" s="110" t="s">
        <v>83</v>
      </c>
      <c r="D140" s="56"/>
      <c r="E140" s="4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41"/>
      <c r="AJ140" s="27"/>
      <c r="AK140" s="27"/>
      <c r="AL140" s="27"/>
      <c r="AM140" s="42"/>
      <c r="AN140" s="7"/>
      <c r="AO140" s="7"/>
      <c r="AP140" s="7"/>
      <c r="AQ140" s="7">
        <f t="shared" si="52"/>
        <v>0</v>
      </c>
      <c r="AR140" s="3">
        <f t="shared" si="51"/>
        <v>34</v>
      </c>
      <c r="AS140" s="8">
        <f t="shared" si="53"/>
        <v>0</v>
      </c>
    </row>
    <row r="141" spans="1:45" ht="12.75" customHeight="1">
      <c r="A141" s="173"/>
      <c r="B141" s="132"/>
      <c r="C141" s="110" t="s">
        <v>84</v>
      </c>
      <c r="D141" s="22"/>
      <c r="E141" s="4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41"/>
      <c r="AJ141" s="27"/>
      <c r="AK141" s="27"/>
      <c r="AL141" s="27"/>
      <c r="AM141" s="42"/>
      <c r="AN141" s="7"/>
      <c r="AO141" s="7"/>
      <c r="AP141" s="7"/>
      <c r="AQ141" s="7">
        <f t="shared" si="52"/>
        <v>0</v>
      </c>
      <c r="AR141" s="3">
        <f t="shared" si="51"/>
        <v>34</v>
      </c>
      <c r="AS141" s="8">
        <f t="shared" si="53"/>
        <v>0</v>
      </c>
    </row>
    <row r="142" spans="1:45" ht="12.75" customHeight="1">
      <c r="A142" s="173"/>
      <c r="B142" s="133"/>
      <c r="C142" s="110" t="s">
        <v>146</v>
      </c>
      <c r="D142" s="22"/>
      <c r="E142" s="4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41"/>
      <c r="AJ142" s="27"/>
      <c r="AK142" s="27"/>
      <c r="AL142" s="27"/>
      <c r="AM142" s="42"/>
      <c r="AN142" s="7"/>
      <c r="AO142" s="7"/>
      <c r="AP142" s="7"/>
      <c r="AQ142" s="7">
        <f t="shared" si="52"/>
        <v>0</v>
      </c>
      <c r="AR142" s="3">
        <f t="shared" si="51"/>
        <v>34</v>
      </c>
      <c r="AS142" s="8">
        <f t="shared" si="53"/>
        <v>0</v>
      </c>
    </row>
    <row r="143" spans="1:45" ht="12.75" customHeight="1">
      <c r="A143" s="173"/>
      <c r="B143" s="131" t="s">
        <v>54</v>
      </c>
      <c r="C143" s="110" t="s">
        <v>82</v>
      </c>
      <c r="D143" s="22"/>
      <c r="E143" s="4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41"/>
      <c r="AJ143" s="27"/>
      <c r="AK143" s="27"/>
      <c r="AL143" s="27"/>
      <c r="AM143" s="42"/>
      <c r="AN143" s="7"/>
      <c r="AO143" s="7"/>
      <c r="AP143" s="7"/>
      <c r="AQ143" s="7">
        <f t="shared" si="52"/>
        <v>0</v>
      </c>
      <c r="AR143" s="3">
        <f t="shared" si="51"/>
        <v>34</v>
      </c>
      <c r="AS143" s="8">
        <f t="shared" si="53"/>
        <v>0</v>
      </c>
    </row>
    <row r="144" spans="1:45" ht="12.75" customHeight="1">
      <c r="A144" s="173"/>
      <c r="B144" s="132"/>
      <c r="C144" s="110" t="s">
        <v>83</v>
      </c>
      <c r="D144" s="56"/>
      <c r="E144" s="4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41"/>
      <c r="AJ144" s="27"/>
      <c r="AK144" s="27"/>
      <c r="AL144" s="27"/>
      <c r="AM144" s="42"/>
      <c r="AN144" s="7"/>
      <c r="AO144" s="7"/>
      <c r="AP144" s="7"/>
      <c r="AQ144" s="7">
        <f t="shared" si="52"/>
        <v>0</v>
      </c>
      <c r="AR144" s="3">
        <f t="shared" si="51"/>
        <v>34</v>
      </c>
      <c r="AS144" s="8">
        <f t="shared" si="53"/>
        <v>0</v>
      </c>
    </row>
    <row r="145" spans="1:45" ht="12.75" customHeight="1">
      <c r="A145" s="173"/>
      <c r="B145" s="132"/>
      <c r="C145" s="110" t="s">
        <v>84</v>
      </c>
      <c r="D145" s="22"/>
      <c r="E145" s="4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41"/>
      <c r="AG145" s="41"/>
      <c r="AH145" s="27"/>
      <c r="AI145" s="27"/>
      <c r="AJ145" s="42"/>
      <c r="AK145" s="41"/>
      <c r="AL145" s="27"/>
      <c r="AM145" s="42"/>
      <c r="AN145" s="7"/>
      <c r="AO145" s="7"/>
      <c r="AP145" s="7"/>
      <c r="AQ145" s="7">
        <f t="shared" si="37"/>
        <v>0</v>
      </c>
      <c r="AR145" s="3">
        <f t="shared" si="51"/>
        <v>34</v>
      </c>
      <c r="AS145" s="8">
        <f t="shared" si="36"/>
        <v>0</v>
      </c>
    </row>
    <row r="146" spans="1:45" ht="12.75" customHeight="1">
      <c r="A146" s="173"/>
      <c r="B146" s="133"/>
      <c r="C146" s="110" t="s">
        <v>146</v>
      </c>
      <c r="D146" s="25"/>
      <c r="E146" s="4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41"/>
      <c r="AI146" s="41"/>
      <c r="AJ146" s="42"/>
      <c r="AK146" s="27"/>
      <c r="AL146" s="27"/>
      <c r="AM146" s="42"/>
      <c r="AN146" s="7"/>
      <c r="AO146" s="7"/>
      <c r="AP146" s="7"/>
      <c r="AQ146" s="7">
        <f t="shared" si="37"/>
        <v>0</v>
      </c>
      <c r="AR146" s="3">
        <f t="shared" si="51"/>
        <v>34</v>
      </c>
      <c r="AS146" s="8">
        <f t="shared" si="36"/>
        <v>0</v>
      </c>
    </row>
    <row r="147" spans="1:45" ht="12.75" customHeight="1">
      <c r="A147" s="173"/>
      <c r="B147" s="134" t="s">
        <v>74</v>
      </c>
      <c r="C147" s="110" t="s">
        <v>82</v>
      </c>
      <c r="D147" s="25"/>
      <c r="E147" s="4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41"/>
      <c r="AI147" s="41"/>
      <c r="AJ147" s="42"/>
      <c r="AK147" s="27"/>
      <c r="AL147" s="27"/>
      <c r="AM147" s="42"/>
      <c r="AN147" s="7"/>
      <c r="AO147" s="7"/>
      <c r="AP147" s="7"/>
      <c r="AQ147" s="7">
        <f t="shared" si="37"/>
        <v>0</v>
      </c>
      <c r="AR147" s="48">
        <f t="shared" ref="AR147:AR150" si="54">34*2</f>
        <v>68</v>
      </c>
      <c r="AS147" s="8">
        <f t="shared" si="36"/>
        <v>0</v>
      </c>
    </row>
    <row r="148" spans="1:45" ht="12.75" customHeight="1">
      <c r="A148" s="173"/>
      <c r="B148" s="134"/>
      <c r="C148" s="110" t="s">
        <v>83</v>
      </c>
      <c r="D148" s="51"/>
      <c r="E148" s="4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41"/>
      <c r="AI148" s="41"/>
      <c r="AJ148" s="42"/>
      <c r="AK148" s="27"/>
      <c r="AL148" s="27"/>
      <c r="AM148" s="42"/>
      <c r="AN148" s="7"/>
      <c r="AO148" s="7"/>
      <c r="AP148" s="7"/>
      <c r="AQ148" s="7">
        <f t="shared" ref="AQ148" si="55">COUNTA(E148:AP148)</f>
        <v>0</v>
      </c>
      <c r="AR148" s="48">
        <f t="shared" si="54"/>
        <v>68</v>
      </c>
      <c r="AS148" s="8">
        <f t="shared" ref="AS148" si="56">AQ148/AR148</f>
        <v>0</v>
      </c>
    </row>
    <row r="149" spans="1:45" ht="12.75" customHeight="1">
      <c r="A149" s="173"/>
      <c r="B149" s="134"/>
      <c r="C149" s="110" t="s">
        <v>84</v>
      </c>
      <c r="D149" s="25"/>
      <c r="E149" s="4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41"/>
      <c r="AI149" s="41"/>
      <c r="AJ149" s="42"/>
      <c r="AK149" s="27"/>
      <c r="AL149" s="27"/>
      <c r="AM149" s="42"/>
      <c r="AN149" s="7"/>
      <c r="AO149" s="7"/>
      <c r="AP149" s="7"/>
      <c r="AQ149" s="7">
        <f t="shared" si="37"/>
        <v>0</v>
      </c>
      <c r="AR149" s="48">
        <f t="shared" si="54"/>
        <v>68</v>
      </c>
      <c r="AS149" s="8">
        <f t="shared" si="36"/>
        <v>0</v>
      </c>
    </row>
    <row r="150" spans="1:45" ht="12.75" customHeight="1">
      <c r="A150" s="173"/>
      <c r="B150" s="134"/>
      <c r="C150" s="110" t="s">
        <v>146</v>
      </c>
      <c r="D150" s="25"/>
      <c r="E150" s="4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41"/>
      <c r="AI150" s="41"/>
      <c r="AJ150" s="42"/>
      <c r="AK150" s="27"/>
      <c r="AL150" s="27"/>
      <c r="AM150" s="42"/>
      <c r="AN150" s="7"/>
      <c r="AO150" s="7"/>
      <c r="AP150" s="7"/>
      <c r="AQ150" s="7">
        <f t="shared" si="37"/>
        <v>0</v>
      </c>
      <c r="AR150" s="48">
        <f t="shared" si="54"/>
        <v>68</v>
      </c>
      <c r="AS150" s="8">
        <f t="shared" si="36"/>
        <v>0</v>
      </c>
    </row>
    <row r="151" spans="1:45" ht="27" customHeight="1">
      <c r="A151" s="66"/>
      <c r="B151" s="67"/>
      <c r="C151" s="67"/>
      <c r="D151" s="6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6"/>
      <c r="AN151" s="66"/>
      <c r="AO151" s="66"/>
      <c r="AP151" s="66"/>
      <c r="AQ151" s="66"/>
      <c r="AR151" s="66"/>
      <c r="AS151" s="66"/>
    </row>
    <row r="152" spans="1:45" s="43" customFormat="1" ht="90.75" customHeight="1">
      <c r="A152" s="176" t="s">
        <v>25</v>
      </c>
      <c r="B152" s="176"/>
      <c r="C152" s="176"/>
      <c r="D152" s="176"/>
      <c r="E152" s="135" t="s">
        <v>39</v>
      </c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  <c r="AL152" s="135"/>
      <c r="AM152" s="135"/>
      <c r="AN152" s="135"/>
      <c r="AO152" s="135"/>
      <c r="AP152" s="135"/>
      <c r="AQ152" s="138" t="s">
        <v>19</v>
      </c>
      <c r="AR152" s="138" t="s">
        <v>21</v>
      </c>
      <c r="AS152" s="151" t="s">
        <v>20</v>
      </c>
    </row>
    <row r="153" spans="1:45" s="43" customFormat="1" ht="21" customHeight="1">
      <c r="A153" s="134" t="s">
        <v>0</v>
      </c>
      <c r="B153" s="134"/>
      <c r="C153" s="134"/>
      <c r="D153" s="23" t="s">
        <v>17</v>
      </c>
      <c r="E153" s="134" t="s">
        <v>1</v>
      </c>
      <c r="F153" s="134"/>
      <c r="G153" s="134"/>
      <c r="H153" s="134"/>
      <c r="I153" s="134" t="s">
        <v>2</v>
      </c>
      <c r="J153" s="134"/>
      <c r="K153" s="134"/>
      <c r="L153" s="134"/>
      <c r="M153" s="134" t="s">
        <v>3</v>
      </c>
      <c r="N153" s="134"/>
      <c r="O153" s="134"/>
      <c r="P153" s="134"/>
      <c r="Q153" s="134" t="s">
        <v>4</v>
      </c>
      <c r="R153" s="134"/>
      <c r="S153" s="134"/>
      <c r="T153" s="134"/>
      <c r="U153" s="134" t="s">
        <v>5</v>
      </c>
      <c r="V153" s="134"/>
      <c r="W153" s="134"/>
      <c r="X153" s="134" t="s">
        <v>6</v>
      </c>
      <c r="Y153" s="134"/>
      <c r="Z153" s="134"/>
      <c r="AA153" s="134"/>
      <c r="AB153" s="134" t="s">
        <v>7</v>
      </c>
      <c r="AC153" s="134"/>
      <c r="AD153" s="134"/>
      <c r="AE153" s="134" t="s">
        <v>8</v>
      </c>
      <c r="AF153" s="134"/>
      <c r="AG153" s="134"/>
      <c r="AH153" s="134"/>
      <c r="AI153" s="134"/>
      <c r="AJ153" s="134" t="s">
        <v>9</v>
      </c>
      <c r="AK153" s="134"/>
      <c r="AL153" s="134"/>
      <c r="AM153" s="136" t="s">
        <v>10</v>
      </c>
      <c r="AN153" s="136"/>
      <c r="AO153" s="136"/>
      <c r="AP153" s="136"/>
      <c r="AQ153" s="138"/>
      <c r="AR153" s="138"/>
      <c r="AS153" s="151"/>
    </row>
    <row r="154" spans="1:45" s="43" customFormat="1" ht="15" customHeight="1">
      <c r="A154" s="134"/>
      <c r="B154" s="134"/>
      <c r="C154" s="134"/>
      <c r="D154" s="23" t="s">
        <v>18</v>
      </c>
      <c r="E154" s="5">
        <v>1</v>
      </c>
      <c r="F154" s="5">
        <v>2</v>
      </c>
      <c r="G154" s="5">
        <v>3</v>
      </c>
      <c r="H154" s="5">
        <v>4</v>
      </c>
      <c r="I154" s="5">
        <v>5</v>
      </c>
      <c r="J154" s="5">
        <v>6</v>
      </c>
      <c r="K154" s="5">
        <v>7</v>
      </c>
      <c r="L154" s="5">
        <v>8</v>
      </c>
      <c r="M154" s="5">
        <v>9</v>
      </c>
      <c r="N154" s="5">
        <v>10</v>
      </c>
      <c r="O154" s="5">
        <v>11</v>
      </c>
      <c r="P154" s="5">
        <v>12</v>
      </c>
      <c r="Q154" s="5">
        <v>13</v>
      </c>
      <c r="R154" s="5">
        <v>14</v>
      </c>
      <c r="S154" s="5">
        <v>15</v>
      </c>
      <c r="T154" s="5">
        <v>16</v>
      </c>
      <c r="U154" s="5">
        <v>17</v>
      </c>
      <c r="V154" s="5">
        <v>18</v>
      </c>
      <c r="W154" s="5">
        <v>19</v>
      </c>
      <c r="X154" s="5">
        <v>20</v>
      </c>
      <c r="Y154" s="5">
        <v>21</v>
      </c>
      <c r="Z154" s="5">
        <v>22</v>
      </c>
      <c r="AA154" s="5">
        <v>23</v>
      </c>
      <c r="AB154" s="5">
        <v>24</v>
      </c>
      <c r="AC154" s="5">
        <v>25</v>
      </c>
      <c r="AD154" s="5">
        <v>26</v>
      </c>
      <c r="AE154" s="5">
        <v>27</v>
      </c>
      <c r="AF154" s="5">
        <v>28</v>
      </c>
      <c r="AG154" s="5">
        <v>29</v>
      </c>
      <c r="AH154" s="5">
        <v>30</v>
      </c>
      <c r="AI154" s="5">
        <v>31</v>
      </c>
      <c r="AJ154" s="5">
        <v>32</v>
      </c>
      <c r="AK154" s="5">
        <v>33</v>
      </c>
      <c r="AL154" s="5">
        <v>34</v>
      </c>
      <c r="AM154" s="100">
        <v>35</v>
      </c>
      <c r="AN154" s="100">
        <v>36</v>
      </c>
      <c r="AO154" s="100">
        <v>37</v>
      </c>
      <c r="AP154" s="100">
        <v>38</v>
      </c>
      <c r="AQ154" s="138"/>
      <c r="AR154" s="138"/>
      <c r="AS154" s="151"/>
    </row>
    <row r="155" spans="1:45" s="43" customFormat="1" ht="14.25" customHeight="1">
      <c r="A155" s="173" t="s">
        <v>24</v>
      </c>
      <c r="B155" s="131" t="s">
        <v>12</v>
      </c>
      <c r="C155" s="24" t="s">
        <v>87</v>
      </c>
      <c r="D155" s="25"/>
      <c r="E155" s="4"/>
      <c r="F155" s="96" t="s">
        <v>132</v>
      </c>
      <c r="G155" s="27"/>
      <c r="H155" s="27"/>
      <c r="I155" s="4"/>
      <c r="J155" s="4"/>
      <c r="K155" s="4"/>
      <c r="L155" s="4"/>
      <c r="M155" s="4"/>
      <c r="N155" s="4"/>
      <c r="O155" s="96" t="s">
        <v>132</v>
      </c>
      <c r="P155" s="97" t="s">
        <v>135</v>
      </c>
      <c r="Q155" s="4"/>
      <c r="R155" s="96" t="s">
        <v>132</v>
      </c>
      <c r="S155" s="4"/>
      <c r="T155" s="97" t="s">
        <v>135</v>
      </c>
      <c r="U155" s="4"/>
      <c r="V155" s="4"/>
      <c r="W155" s="4"/>
      <c r="X155" s="96" t="s">
        <v>132</v>
      </c>
      <c r="Y155" s="4"/>
      <c r="Z155" s="97" t="s">
        <v>136</v>
      </c>
      <c r="AA155" s="4"/>
      <c r="AB155" s="4"/>
      <c r="AC155" s="96" t="s">
        <v>132</v>
      </c>
      <c r="AD155" s="97" t="s">
        <v>135</v>
      </c>
      <c r="AE155" s="4"/>
      <c r="AF155" s="96" t="s">
        <v>132</v>
      </c>
      <c r="AG155" s="97" t="s">
        <v>135</v>
      </c>
      <c r="AH155" s="27"/>
      <c r="AI155" s="209" t="s">
        <v>152</v>
      </c>
      <c r="AJ155" s="4"/>
      <c r="AK155" s="96" t="s">
        <v>132</v>
      </c>
      <c r="AL155" s="4"/>
      <c r="AM155" s="101"/>
      <c r="AN155" s="101"/>
      <c r="AO155" s="101"/>
      <c r="AP155" s="101"/>
      <c r="AQ155" s="7">
        <f>COUNTA(E155:AP155)</f>
        <v>13</v>
      </c>
      <c r="AR155" s="3">
        <f>34*5</f>
        <v>170</v>
      </c>
      <c r="AS155" s="8">
        <f t="shared" ref="AS155:AS187" si="57">AQ155/AR155</f>
        <v>7.6470588235294124E-2</v>
      </c>
    </row>
    <row r="156" spans="1:45" s="43" customFormat="1" ht="17.25" customHeight="1">
      <c r="A156" s="173"/>
      <c r="B156" s="132"/>
      <c r="C156" s="24" t="s">
        <v>88</v>
      </c>
      <c r="D156" s="25"/>
      <c r="E156" s="4"/>
      <c r="F156" s="96" t="s">
        <v>132</v>
      </c>
      <c r="G156" s="27"/>
      <c r="H156" s="27"/>
      <c r="I156" s="4"/>
      <c r="J156" s="4"/>
      <c r="K156" s="4"/>
      <c r="L156" s="4"/>
      <c r="M156" s="4"/>
      <c r="N156" s="4"/>
      <c r="O156" s="96" t="s">
        <v>132</v>
      </c>
      <c r="P156" s="97" t="s">
        <v>135</v>
      </c>
      <c r="Q156" s="4"/>
      <c r="R156" s="96" t="s">
        <v>132</v>
      </c>
      <c r="S156" s="4"/>
      <c r="T156" s="97" t="s">
        <v>135</v>
      </c>
      <c r="U156" s="4"/>
      <c r="V156" s="4"/>
      <c r="W156" s="4"/>
      <c r="X156" s="96" t="s">
        <v>132</v>
      </c>
      <c r="Y156" s="4"/>
      <c r="Z156" s="97" t="s">
        <v>136</v>
      </c>
      <c r="AA156" s="4"/>
      <c r="AB156" s="4"/>
      <c r="AC156" s="96" t="s">
        <v>132</v>
      </c>
      <c r="AD156" s="97" t="s">
        <v>135</v>
      </c>
      <c r="AE156" s="4"/>
      <c r="AF156" s="96" t="s">
        <v>132</v>
      </c>
      <c r="AG156" s="97" t="s">
        <v>135</v>
      </c>
      <c r="AH156" s="27"/>
      <c r="AI156" s="209" t="s">
        <v>152</v>
      </c>
      <c r="AJ156" s="4"/>
      <c r="AK156" s="96" t="s">
        <v>132</v>
      </c>
      <c r="AL156" s="4"/>
      <c r="AM156" s="101"/>
      <c r="AN156" s="101"/>
      <c r="AO156" s="101"/>
      <c r="AP156" s="101"/>
      <c r="AQ156" s="7">
        <f t="shared" ref="AQ156:AQ187" si="58">COUNTA(E156:AP156)</f>
        <v>13</v>
      </c>
      <c r="AR156" s="3">
        <f t="shared" ref="AR156:AR157" si="59">34*5</f>
        <v>170</v>
      </c>
      <c r="AS156" s="8">
        <f t="shared" si="57"/>
        <v>7.6470588235294124E-2</v>
      </c>
    </row>
    <row r="157" spans="1:45" s="43" customFormat="1" ht="13.5" customHeight="1">
      <c r="A157" s="173"/>
      <c r="B157" s="133"/>
      <c r="C157" s="24" t="s">
        <v>89</v>
      </c>
      <c r="D157" s="25"/>
      <c r="E157" s="4"/>
      <c r="F157" s="96" t="s">
        <v>132</v>
      </c>
      <c r="G157" s="27"/>
      <c r="H157" s="27"/>
      <c r="I157" s="4"/>
      <c r="J157" s="4"/>
      <c r="K157" s="4"/>
      <c r="L157" s="4"/>
      <c r="M157" s="4"/>
      <c r="N157" s="4"/>
      <c r="O157" s="96" t="s">
        <v>132</v>
      </c>
      <c r="P157" s="97" t="s">
        <v>135</v>
      </c>
      <c r="Q157" s="4"/>
      <c r="R157" s="96" t="s">
        <v>132</v>
      </c>
      <c r="S157" s="4"/>
      <c r="T157" s="97" t="s">
        <v>135</v>
      </c>
      <c r="U157" s="4"/>
      <c r="V157" s="4"/>
      <c r="W157" s="4"/>
      <c r="X157" s="96" t="s">
        <v>132</v>
      </c>
      <c r="Y157" s="4"/>
      <c r="Z157" s="97" t="s">
        <v>136</v>
      </c>
      <c r="AA157" s="4"/>
      <c r="AB157" s="4"/>
      <c r="AC157" s="96" t="s">
        <v>132</v>
      </c>
      <c r="AD157" s="97" t="s">
        <v>135</v>
      </c>
      <c r="AE157" s="4"/>
      <c r="AF157" s="96" t="s">
        <v>132</v>
      </c>
      <c r="AG157" s="97" t="s">
        <v>135</v>
      </c>
      <c r="AH157" s="27"/>
      <c r="AI157" s="209" t="s">
        <v>152</v>
      </c>
      <c r="AJ157" s="4"/>
      <c r="AK157" s="96" t="s">
        <v>132</v>
      </c>
      <c r="AL157" s="4"/>
      <c r="AM157" s="101"/>
      <c r="AN157" s="101"/>
      <c r="AO157" s="101"/>
      <c r="AP157" s="101"/>
      <c r="AQ157" s="7">
        <f t="shared" si="58"/>
        <v>13</v>
      </c>
      <c r="AR157" s="3">
        <f t="shared" si="59"/>
        <v>170</v>
      </c>
      <c r="AS157" s="8">
        <f t="shared" si="57"/>
        <v>7.6470588235294124E-2</v>
      </c>
    </row>
    <row r="158" spans="1:45" s="43" customFormat="1" ht="18" customHeight="1">
      <c r="A158" s="173"/>
      <c r="B158" s="131" t="s">
        <v>26</v>
      </c>
      <c r="C158" s="24" t="s">
        <v>87</v>
      </c>
      <c r="D158" s="25"/>
      <c r="E158" s="4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96" t="s">
        <v>132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09" t="s">
        <v>157</v>
      </c>
      <c r="AK158" s="27"/>
      <c r="AL158" s="27"/>
      <c r="AM158" s="101"/>
      <c r="AN158" s="101"/>
      <c r="AO158" s="101"/>
      <c r="AP158" s="101"/>
      <c r="AQ158" s="7">
        <f t="shared" si="58"/>
        <v>2</v>
      </c>
      <c r="AR158" s="3">
        <f>34*3</f>
        <v>102</v>
      </c>
      <c r="AS158" s="8">
        <f t="shared" si="57"/>
        <v>1.9607843137254902E-2</v>
      </c>
    </row>
    <row r="159" spans="1:45" s="43" customFormat="1" ht="18" customHeight="1">
      <c r="A159" s="173"/>
      <c r="B159" s="132"/>
      <c r="C159" s="24" t="s">
        <v>88</v>
      </c>
      <c r="D159" s="25"/>
      <c r="E159" s="4"/>
      <c r="F159" s="4"/>
      <c r="G159" s="4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96" t="s">
        <v>132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09" t="s">
        <v>157</v>
      </c>
      <c r="AK159" s="27"/>
      <c r="AL159" s="27"/>
      <c r="AM159" s="101"/>
      <c r="AN159" s="101"/>
      <c r="AO159" s="101"/>
      <c r="AP159" s="101"/>
      <c r="AQ159" s="7">
        <f t="shared" si="58"/>
        <v>2</v>
      </c>
      <c r="AR159" s="3">
        <f t="shared" ref="AR159:AR163" si="60">34*3</f>
        <v>102</v>
      </c>
      <c r="AS159" s="8">
        <f t="shared" si="57"/>
        <v>1.9607843137254902E-2</v>
      </c>
    </row>
    <row r="160" spans="1:45" s="43" customFormat="1" ht="18.75" customHeight="1">
      <c r="A160" s="173"/>
      <c r="B160" s="133"/>
      <c r="C160" s="24" t="s">
        <v>89</v>
      </c>
      <c r="D160" s="25"/>
      <c r="E160" s="4"/>
      <c r="F160" s="4"/>
      <c r="G160" s="4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96" t="s">
        <v>132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09" t="s">
        <v>157</v>
      </c>
      <c r="AK160" s="27"/>
      <c r="AL160" s="27"/>
      <c r="AM160" s="101"/>
      <c r="AN160" s="101"/>
      <c r="AO160" s="101"/>
      <c r="AP160" s="101"/>
      <c r="AQ160" s="7">
        <f t="shared" si="58"/>
        <v>2</v>
      </c>
      <c r="AR160" s="3">
        <f t="shared" si="60"/>
        <v>102</v>
      </c>
      <c r="AS160" s="8">
        <f t="shared" si="57"/>
        <v>1.9607843137254902E-2</v>
      </c>
    </row>
    <row r="161" spans="1:45" s="43" customFormat="1" ht="21" customHeight="1">
      <c r="A161" s="173"/>
      <c r="B161" s="131" t="s">
        <v>153</v>
      </c>
      <c r="C161" s="24" t="s">
        <v>87</v>
      </c>
      <c r="D161" s="20"/>
      <c r="E161" s="4"/>
      <c r="F161" s="4"/>
      <c r="G161" s="96" t="s">
        <v>140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96" t="s">
        <v>140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96" t="s">
        <v>140</v>
      </c>
      <c r="AJ161" s="209" t="s">
        <v>157</v>
      </c>
      <c r="AK161" s="27"/>
      <c r="AL161" s="27"/>
      <c r="AM161" s="101"/>
      <c r="AN161" s="101"/>
      <c r="AO161" s="101"/>
      <c r="AP161" s="101"/>
      <c r="AQ161" s="7">
        <f t="shared" si="58"/>
        <v>4</v>
      </c>
      <c r="AR161" s="3">
        <f t="shared" si="60"/>
        <v>102</v>
      </c>
      <c r="AS161" s="8">
        <f t="shared" si="57"/>
        <v>3.9215686274509803E-2</v>
      </c>
    </row>
    <row r="162" spans="1:45" s="43" customFormat="1" ht="18.75" customHeight="1">
      <c r="A162" s="173"/>
      <c r="B162" s="132"/>
      <c r="C162" s="24" t="s">
        <v>88</v>
      </c>
      <c r="D162" s="20"/>
      <c r="E162" s="4"/>
      <c r="F162" s="4"/>
      <c r="G162" s="96" t="s">
        <v>140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96" t="s">
        <v>140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96" t="s">
        <v>140</v>
      </c>
      <c r="AJ162" s="209" t="s">
        <v>157</v>
      </c>
      <c r="AK162" s="27"/>
      <c r="AL162" s="27"/>
      <c r="AM162" s="101"/>
      <c r="AN162" s="101"/>
      <c r="AO162" s="101"/>
      <c r="AP162" s="101"/>
      <c r="AQ162" s="7">
        <f t="shared" si="58"/>
        <v>4</v>
      </c>
      <c r="AR162" s="3">
        <f t="shared" si="60"/>
        <v>102</v>
      </c>
      <c r="AS162" s="8">
        <f t="shared" si="57"/>
        <v>3.9215686274509803E-2</v>
      </c>
    </row>
    <row r="163" spans="1:45" s="43" customFormat="1" ht="16.5" customHeight="1">
      <c r="A163" s="173"/>
      <c r="B163" s="133"/>
      <c r="C163" s="24" t="s">
        <v>89</v>
      </c>
      <c r="D163" s="20"/>
      <c r="E163" s="4"/>
      <c r="F163" s="4"/>
      <c r="G163" s="96" t="s">
        <v>140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96" t="s">
        <v>140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96" t="s">
        <v>140</v>
      </c>
      <c r="AJ163" s="209" t="s">
        <v>157</v>
      </c>
      <c r="AK163" s="27"/>
      <c r="AL163" s="27"/>
      <c r="AM163" s="101"/>
      <c r="AN163" s="101"/>
      <c r="AO163" s="101"/>
      <c r="AP163" s="101"/>
      <c r="AQ163" s="7">
        <f t="shared" si="58"/>
        <v>4</v>
      </c>
      <c r="AR163" s="3">
        <f t="shared" si="60"/>
        <v>102</v>
      </c>
      <c r="AS163" s="8">
        <f t="shared" si="57"/>
        <v>3.9215686274509803E-2</v>
      </c>
    </row>
    <row r="164" spans="1:45" s="43" customFormat="1" ht="21" customHeight="1">
      <c r="A164" s="173"/>
      <c r="B164" s="131" t="s">
        <v>11</v>
      </c>
      <c r="C164" s="24" t="s">
        <v>87</v>
      </c>
      <c r="D164" s="25"/>
      <c r="E164" s="4"/>
      <c r="F164" s="4"/>
      <c r="G164" s="4"/>
      <c r="H164" s="27"/>
      <c r="I164" s="27"/>
      <c r="J164" s="27"/>
      <c r="K164" s="27"/>
      <c r="L164" s="96" t="s">
        <v>132</v>
      </c>
      <c r="M164" s="27"/>
      <c r="N164" s="97" t="s">
        <v>141</v>
      </c>
      <c r="O164" s="97" t="s">
        <v>141</v>
      </c>
      <c r="P164" s="27"/>
      <c r="Q164" s="27"/>
      <c r="R164" s="27"/>
      <c r="S164" s="27"/>
      <c r="T164" s="27"/>
      <c r="U164" s="27"/>
      <c r="V164" s="27"/>
      <c r="W164" s="27"/>
      <c r="X164" s="96" t="s">
        <v>132</v>
      </c>
      <c r="Y164" s="97" t="s">
        <v>141</v>
      </c>
      <c r="Z164" s="27"/>
      <c r="AA164" s="27"/>
      <c r="AB164" s="27"/>
      <c r="AC164" s="27"/>
      <c r="AD164" s="27"/>
      <c r="AE164" s="27"/>
      <c r="AF164" s="27"/>
      <c r="AG164" s="27"/>
      <c r="AH164" s="209" t="s">
        <v>152</v>
      </c>
      <c r="AI164" s="42"/>
      <c r="AJ164" s="96" t="s">
        <v>132</v>
      </c>
      <c r="AK164" s="27"/>
      <c r="AL164" s="27"/>
      <c r="AM164" s="101"/>
      <c r="AN164" s="101"/>
      <c r="AO164" s="101"/>
      <c r="AP164" s="101"/>
      <c r="AQ164" s="7">
        <f t="shared" si="58"/>
        <v>7</v>
      </c>
      <c r="AR164" s="3">
        <f t="shared" ref="AR164:AR166" si="61">34*5</f>
        <v>170</v>
      </c>
      <c r="AS164" s="8">
        <f t="shared" si="57"/>
        <v>4.1176470588235294E-2</v>
      </c>
    </row>
    <row r="165" spans="1:45" s="43" customFormat="1" ht="21" customHeight="1">
      <c r="A165" s="173"/>
      <c r="B165" s="132"/>
      <c r="C165" s="24" t="s">
        <v>88</v>
      </c>
      <c r="D165" s="25"/>
      <c r="E165" s="4"/>
      <c r="F165" s="4"/>
      <c r="G165" s="4"/>
      <c r="H165" s="27"/>
      <c r="I165" s="27"/>
      <c r="J165" s="27"/>
      <c r="K165" s="27"/>
      <c r="L165" s="96" t="s">
        <v>132</v>
      </c>
      <c r="M165" s="27"/>
      <c r="N165" s="97" t="s">
        <v>141</v>
      </c>
      <c r="O165" s="97" t="s">
        <v>141</v>
      </c>
      <c r="P165" s="27"/>
      <c r="Q165" s="27"/>
      <c r="R165" s="27"/>
      <c r="S165" s="27"/>
      <c r="T165" s="27"/>
      <c r="U165" s="27"/>
      <c r="V165" s="27"/>
      <c r="W165" s="27"/>
      <c r="X165" s="96" t="s">
        <v>132</v>
      </c>
      <c r="Y165" s="97" t="s">
        <v>141</v>
      </c>
      <c r="Z165" s="27"/>
      <c r="AA165" s="27"/>
      <c r="AB165" s="27"/>
      <c r="AC165" s="27"/>
      <c r="AD165" s="27"/>
      <c r="AE165" s="27"/>
      <c r="AF165" s="27"/>
      <c r="AG165" s="27"/>
      <c r="AH165" s="209" t="s">
        <v>152</v>
      </c>
      <c r="AI165" s="42"/>
      <c r="AJ165" s="96" t="s">
        <v>132</v>
      </c>
      <c r="AK165" s="27"/>
      <c r="AL165" s="27"/>
      <c r="AM165" s="101"/>
      <c r="AN165" s="101"/>
      <c r="AO165" s="101"/>
      <c r="AP165" s="101"/>
      <c r="AQ165" s="7">
        <f t="shared" si="58"/>
        <v>7</v>
      </c>
      <c r="AR165" s="3">
        <f t="shared" si="61"/>
        <v>170</v>
      </c>
      <c r="AS165" s="8">
        <f t="shared" si="57"/>
        <v>4.1176470588235294E-2</v>
      </c>
    </row>
    <row r="166" spans="1:45" s="43" customFormat="1" ht="18" customHeight="1">
      <c r="A166" s="173"/>
      <c r="B166" s="133"/>
      <c r="C166" s="24" t="s">
        <v>89</v>
      </c>
      <c r="D166" s="25"/>
      <c r="E166" s="4"/>
      <c r="F166" s="4"/>
      <c r="G166" s="4"/>
      <c r="H166" s="27"/>
      <c r="I166" s="27"/>
      <c r="J166" s="27"/>
      <c r="K166" s="27"/>
      <c r="L166" s="96" t="s">
        <v>132</v>
      </c>
      <c r="M166" s="27"/>
      <c r="N166" s="97" t="s">
        <v>141</v>
      </c>
      <c r="O166" s="97" t="s">
        <v>141</v>
      </c>
      <c r="P166" s="27"/>
      <c r="Q166" s="27"/>
      <c r="R166" s="27"/>
      <c r="S166" s="27"/>
      <c r="T166" s="27"/>
      <c r="U166" s="27"/>
      <c r="V166" s="27"/>
      <c r="W166" s="27"/>
      <c r="X166" s="96" t="s">
        <v>132</v>
      </c>
      <c r="Y166" s="97" t="s">
        <v>141</v>
      </c>
      <c r="Z166" s="27"/>
      <c r="AA166" s="27"/>
      <c r="AB166" s="27"/>
      <c r="AC166" s="27"/>
      <c r="AD166" s="27"/>
      <c r="AE166" s="27"/>
      <c r="AF166" s="27"/>
      <c r="AG166" s="27"/>
      <c r="AH166" s="209" t="s">
        <v>152</v>
      </c>
      <c r="AI166" s="42"/>
      <c r="AJ166" s="96" t="s">
        <v>132</v>
      </c>
      <c r="AK166" s="27"/>
      <c r="AL166" s="27"/>
      <c r="AM166" s="101"/>
      <c r="AN166" s="101"/>
      <c r="AO166" s="101"/>
      <c r="AP166" s="101"/>
      <c r="AQ166" s="7">
        <f t="shared" si="58"/>
        <v>7</v>
      </c>
      <c r="AR166" s="3">
        <f t="shared" si="61"/>
        <v>170</v>
      </c>
      <c r="AS166" s="8">
        <f t="shared" si="57"/>
        <v>4.1176470588235294E-2</v>
      </c>
    </row>
    <row r="167" spans="1:45" s="43" customFormat="1" ht="21" customHeight="1">
      <c r="A167" s="173"/>
      <c r="B167" s="131" t="s">
        <v>27</v>
      </c>
      <c r="C167" s="24" t="s">
        <v>87</v>
      </c>
      <c r="D167" s="25"/>
      <c r="E167" s="4"/>
      <c r="F167" s="4"/>
      <c r="G167" s="4"/>
      <c r="H167" s="96" t="s">
        <v>132</v>
      </c>
      <c r="I167" s="27"/>
      <c r="J167" s="27"/>
      <c r="K167" s="27"/>
      <c r="L167" s="27"/>
      <c r="M167" s="96" t="s">
        <v>132</v>
      </c>
      <c r="N167" s="27"/>
      <c r="O167" s="27"/>
      <c r="P167" s="27"/>
      <c r="Q167" s="27"/>
      <c r="R167" s="96" t="s">
        <v>132</v>
      </c>
      <c r="S167" s="27"/>
      <c r="T167" s="27"/>
      <c r="U167" s="27"/>
      <c r="V167" s="27"/>
      <c r="W167" s="27"/>
      <c r="X167" s="27"/>
      <c r="Y167" s="27"/>
      <c r="Z167" s="96" t="s">
        <v>132</v>
      </c>
      <c r="AA167" s="27"/>
      <c r="AB167" s="27"/>
      <c r="AC167" s="27"/>
      <c r="AD167" s="27"/>
      <c r="AE167" s="27"/>
      <c r="AF167" s="96" t="s">
        <v>132</v>
      </c>
      <c r="AG167" s="27"/>
      <c r="AH167" s="27"/>
      <c r="AI167" s="42"/>
      <c r="AJ167" s="209" t="s">
        <v>157</v>
      </c>
      <c r="AK167" s="27"/>
      <c r="AL167" s="27"/>
      <c r="AM167" s="101"/>
      <c r="AN167" s="101"/>
      <c r="AO167" s="101"/>
      <c r="AP167" s="101"/>
      <c r="AQ167" s="7">
        <f t="shared" si="58"/>
        <v>6</v>
      </c>
      <c r="AR167" s="3">
        <f t="shared" ref="AR167:AR169" si="62">34*3</f>
        <v>102</v>
      </c>
      <c r="AS167" s="8">
        <f t="shared" si="57"/>
        <v>5.8823529411764705E-2</v>
      </c>
    </row>
    <row r="168" spans="1:45" s="43" customFormat="1" ht="18.75" customHeight="1">
      <c r="A168" s="173"/>
      <c r="B168" s="132"/>
      <c r="C168" s="24" t="s">
        <v>88</v>
      </c>
      <c r="D168" s="22"/>
      <c r="E168" s="4"/>
      <c r="F168" s="4"/>
      <c r="G168" s="4"/>
      <c r="H168" s="96" t="s">
        <v>132</v>
      </c>
      <c r="I168" s="27"/>
      <c r="J168" s="27"/>
      <c r="K168" s="27"/>
      <c r="L168" s="27"/>
      <c r="M168" s="96" t="s">
        <v>132</v>
      </c>
      <c r="N168" s="27"/>
      <c r="O168" s="27"/>
      <c r="P168" s="27"/>
      <c r="Q168" s="27"/>
      <c r="R168" s="96" t="s">
        <v>132</v>
      </c>
      <c r="S168" s="27"/>
      <c r="T168" s="27"/>
      <c r="U168" s="27"/>
      <c r="V168" s="27"/>
      <c r="W168" s="27"/>
      <c r="X168" s="27"/>
      <c r="Y168" s="27"/>
      <c r="Z168" s="96" t="s">
        <v>132</v>
      </c>
      <c r="AA168" s="27"/>
      <c r="AB168" s="27"/>
      <c r="AC168" s="27"/>
      <c r="AD168" s="27"/>
      <c r="AE168" s="27"/>
      <c r="AF168" s="96" t="s">
        <v>132</v>
      </c>
      <c r="AG168" s="27"/>
      <c r="AH168" s="27"/>
      <c r="AI168" s="42"/>
      <c r="AJ168" s="209" t="s">
        <v>157</v>
      </c>
      <c r="AK168" s="27"/>
      <c r="AL168" s="27"/>
      <c r="AM168" s="101"/>
      <c r="AN168" s="101"/>
      <c r="AO168" s="101"/>
      <c r="AP168" s="101"/>
      <c r="AQ168" s="7">
        <f t="shared" si="58"/>
        <v>6</v>
      </c>
      <c r="AR168" s="3">
        <f t="shared" si="62"/>
        <v>102</v>
      </c>
      <c r="AS168" s="8">
        <f t="shared" si="57"/>
        <v>5.8823529411764705E-2</v>
      </c>
    </row>
    <row r="169" spans="1:45" s="43" customFormat="1" ht="18" customHeight="1">
      <c r="A169" s="173"/>
      <c r="B169" s="133"/>
      <c r="C169" s="24" t="s">
        <v>89</v>
      </c>
      <c r="D169" s="25"/>
      <c r="E169" s="4"/>
      <c r="F169" s="4"/>
      <c r="G169" s="4"/>
      <c r="H169" s="96" t="s">
        <v>132</v>
      </c>
      <c r="I169" s="27"/>
      <c r="J169" s="27"/>
      <c r="K169" s="27"/>
      <c r="L169" s="27"/>
      <c r="M169" s="96" t="s">
        <v>132</v>
      </c>
      <c r="N169" s="27"/>
      <c r="O169" s="27"/>
      <c r="P169" s="27"/>
      <c r="Q169" s="27"/>
      <c r="R169" s="96" t="s">
        <v>132</v>
      </c>
      <c r="S169" s="27"/>
      <c r="T169" s="41"/>
      <c r="U169" s="27"/>
      <c r="V169" s="27"/>
      <c r="W169" s="27"/>
      <c r="X169" s="27"/>
      <c r="Y169" s="27"/>
      <c r="Z169" s="96" t="s">
        <v>132</v>
      </c>
      <c r="AA169" s="27"/>
      <c r="AB169" s="27"/>
      <c r="AC169" s="27"/>
      <c r="AD169" s="27"/>
      <c r="AE169" s="27"/>
      <c r="AF169" s="96" t="s">
        <v>132</v>
      </c>
      <c r="AG169" s="27"/>
      <c r="AH169" s="27"/>
      <c r="AI169" s="42"/>
      <c r="AJ169" s="209" t="s">
        <v>157</v>
      </c>
      <c r="AK169" s="27"/>
      <c r="AL169" s="27"/>
      <c r="AM169" s="101"/>
      <c r="AN169" s="101"/>
      <c r="AO169" s="101"/>
      <c r="AP169" s="101"/>
      <c r="AQ169" s="7">
        <f t="shared" si="58"/>
        <v>6</v>
      </c>
      <c r="AR169" s="3">
        <f t="shared" si="62"/>
        <v>102</v>
      </c>
      <c r="AS169" s="8">
        <f t="shared" si="57"/>
        <v>5.8823529411764705E-2</v>
      </c>
    </row>
    <row r="170" spans="1:45" s="43" customFormat="1" ht="18" customHeight="1">
      <c r="A170" s="173"/>
      <c r="B170" s="131" t="s">
        <v>29</v>
      </c>
      <c r="C170" s="24" t="s">
        <v>87</v>
      </c>
      <c r="D170" s="25"/>
      <c r="E170" s="4"/>
      <c r="F170" s="4"/>
      <c r="G170" s="4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96" t="s">
        <v>140</v>
      </c>
      <c r="X170" s="27"/>
      <c r="Y170" s="27"/>
      <c r="Z170" s="27"/>
      <c r="AA170" s="27"/>
      <c r="AB170" s="27"/>
      <c r="AC170" s="27"/>
      <c r="AD170" s="27"/>
      <c r="AE170" s="27"/>
      <c r="AF170" s="27"/>
      <c r="AG170" s="41"/>
      <c r="AH170" s="27"/>
      <c r="AI170" s="96" t="s">
        <v>132</v>
      </c>
      <c r="AJ170" s="209" t="s">
        <v>158</v>
      </c>
      <c r="AK170" s="27"/>
      <c r="AL170" s="27"/>
      <c r="AM170" s="101"/>
      <c r="AN170" s="101"/>
      <c r="AO170" s="101"/>
      <c r="AP170" s="101"/>
      <c r="AQ170" s="7">
        <f t="shared" si="58"/>
        <v>3</v>
      </c>
      <c r="AR170" s="3">
        <f>34*1</f>
        <v>34</v>
      </c>
      <c r="AS170" s="8">
        <f t="shared" si="57"/>
        <v>8.8235294117647065E-2</v>
      </c>
    </row>
    <row r="171" spans="1:45" s="43" customFormat="1" ht="15.75" customHeight="1">
      <c r="A171" s="173"/>
      <c r="B171" s="132"/>
      <c r="C171" s="24" t="s">
        <v>88</v>
      </c>
      <c r="D171" s="25"/>
      <c r="E171" s="4"/>
      <c r="F171" s="4"/>
      <c r="G171" s="4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96" t="s">
        <v>140</v>
      </c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96" t="s">
        <v>132</v>
      </c>
      <c r="AJ171" s="209" t="s">
        <v>158</v>
      </c>
      <c r="AK171" s="27"/>
      <c r="AL171" s="27"/>
      <c r="AM171" s="101"/>
      <c r="AN171" s="101"/>
      <c r="AO171" s="101"/>
      <c r="AP171" s="101"/>
      <c r="AQ171" s="7">
        <f t="shared" si="58"/>
        <v>3</v>
      </c>
      <c r="AR171" s="3">
        <f t="shared" ref="AR171:AR181" si="63">34*1</f>
        <v>34</v>
      </c>
      <c r="AS171" s="8">
        <f t="shared" si="57"/>
        <v>8.8235294117647065E-2</v>
      </c>
    </row>
    <row r="172" spans="1:45" s="43" customFormat="1" ht="12.75" customHeight="1">
      <c r="A172" s="173"/>
      <c r="B172" s="133"/>
      <c r="C172" s="24" t="s">
        <v>89</v>
      </c>
      <c r="D172" s="2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96" t="s">
        <v>140</v>
      </c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96" t="s">
        <v>132</v>
      </c>
      <c r="AJ172" s="209" t="s">
        <v>158</v>
      </c>
      <c r="AK172" s="4"/>
      <c r="AL172" s="4"/>
      <c r="AM172" s="101"/>
      <c r="AN172" s="101"/>
      <c r="AO172" s="101"/>
      <c r="AP172" s="101"/>
      <c r="AQ172" s="7">
        <f t="shared" si="58"/>
        <v>3</v>
      </c>
      <c r="AR172" s="3">
        <f t="shared" si="63"/>
        <v>34</v>
      </c>
      <c r="AS172" s="8">
        <f t="shared" si="57"/>
        <v>8.8235294117647065E-2</v>
      </c>
    </row>
    <row r="173" spans="1:45" s="43" customFormat="1" ht="18" customHeight="1">
      <c r="A173" s="173"/>
      <c r="B173" s="131" t="s">
        <v>28</v>
      </c>
      <c r="C173" s="24" t="s">
        <v>87</v>
      </c>
      <c r="D173" s="2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96" t="s">
        <v>140</v>
      </c>
      <c r="W173" s="4"/>
      <c r="X173" s="4"/>
      <c r="Y173" s="4"/>
      <c r="Z173" s="4"/>
      <c r="AA173" s="4"/>
      <c r="AB173" s="4"/>
      <c r="AC173" s="4"/>
      <c r="AD173" s="4"/>
      <c r="AE173" s="4"/>
      <c r="AF173" s="3"/>
      <c r="AG173" s="3"/>
      <c r="AH173" s="4"/>
      <c r="AI173" s="27"/>
      <c r="AJ173" s="209" t="s">
        <v>158</v>
      </c>
      <c r="AK173" s="3"/>
      <c r="AL173" s="4"/>
      <c r="AM173" s="101"/>
      <c r="AN173" s="101"/>
      <c r="AO173" s="101"/>
      <c r="AP173" s="101"/>
      <c r="AQ173" s="7">
        <f t="shared" si="58"/>
        <v>2</v>
      </c>
      <c r="AR173" s="3">
        <f t="shared" si="63"/>
        <v>34</v>
      </c>
      <c r="AS173" s="8">
        <f t="shared" si="57"/>
        <v>5.8823529411764705E-2</v>
      </c>
    </row>
    <row r="174" spans="1:45" s="43" customFormat="1" ht="15.75" customHeight="1">
      <c r="A174" s="173"/>
      <c r="B174" s="132"/>
      <c r="C174" s="24" t="s">
        <v>88</v>
      </c>
      <c r="D174" s="2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96" t="s">
        <v>140</v>
      </c>
      <c r="W174" s="4"/>
      <c r="X174" s="4"/>
      <c r="Y174" s="4"/>
      <c r="Z174" s="4"/>
      <c r="AA174" s="4"/>
      <c r="AB174" s="4"/>
      <c r="AC174" s="4"/>
      <c r="AD174" s="4"/>
      <c r="AE174" s="4"/>
      <c r="AF174" s="3"/>
      <c r="AG174" s="3"/>
      <c r="AH174" s="4"/>
      <c r="AI174" s="27"/>
      <c r="AJ174" s="209" t="s">
        <v>158</v>
      </c>
      <c r="AK174" s="3"/>
      <c r="AL174" s="4"/>
      <c r="AM174" s="101"/>
      <c r="AN174" s="101"/>
      <c r="AO174" s="101"/>
      <c r="AP174" s="101"/>
      <c r="AQ174" s="7">
        <f t="shared" si="58"/>
        <v>2</v>
      </c>
      <c r="AR174" s="3">
        <f t="shared" si="63"/>
        <v>34</v>
      </c>
      <c r="AS174" s="8">
        <f t="shared" si="57"/>
        <v>5.8823529411764705E-2</v>
      </c>
    </row>
    <row r="175" spans="1:45" s="43" customFormat="1" ht="15.75" customHeight="1">
      <c r="A175" s="173"/>
      <c r="B175" s="133"/>
      <c r="C175" s="24" t="s">
        <v>89</v>
      </c>
      <c r="D175" s="2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96" t="s">
        <v>140</v>
      </c>
      <c r="W175" s="4"/>
      <c r="X175" s="4"/>
      <c r="Y175" s="4"/>
      <c r="Z175" s="4"/>
      <c r="AA175" s="4"/>
      <c r="AB175" s="4"/>
      <c r="AC175" s="4"/>
      <c r="AD175" s="4"/>
      <c r="AE175" s="4"/>
      <c r="AF175" s="3"/>
      <c r="AG175" s="3"/>
      <c r="AH175" s="4"/>
      <c r="AI175" s="27"/>
      <c r="AJ175" s="209" t="s">
        <v>158</v>
      </c>
      <c r="AK175" s="3"/>
      <c r="AL175" s="4"/>
      <c r="AM175" s="101"/>
      <c r="AN175" s="101"/>
      <c r="AO175" s="101"/>
      <c r="AP175" s="101"/>
      <c r="AQ175" s="7">
        <f t="shared" si="58"/>
        <v>2</v>
      </c>
      <c r="AR175" s="3">
        <f t="shared" si="63"/>
        <v>34</v>
      </c>
      <c r="AS175" s="8">
        <f t="shared" si="57"/>
        <v>5.8823529411764705E-2</v>
      </c>
    </row>
    <row r="176" spans="1:45" s="43" customFormat="1" ht="18" customHeight="1">
      <c r="A176" s="173"/>
      <c r="B176" s="134" t="s">
        <v>52</v>
      </c>
      <c r="C176" s="24" t="s">
        <v>87</v>
      </c>
      <c r="D176" s="2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3"/>
      <c r="AG176" s="3"/>
      <c r="AH176" s="4"/>
      <c r="AI176" s="27"/>
      <c r="AJ176" s="7"/>
      <c r="AK176" s="3"/>
      <c r="AL176" s="4"/>
      <c r="AM176" s="101"/>
      <c r="AN176" s="101"/>
      <c r="AO176" s="101"/>
      <c r="AP176" s="101"/>
      <c r="AQ176" s="7">
        <f t="shared" si="58"/>
        <v>0</v>
      </c>
      <c r="AR176" s="3">
        <f t="shared" si="63"/>
        <v>34</v>
      </c>
      <c r="AS176" s="8">
        <f t="shared" si="57"/>
        <v>0</v>
      </c>
    </row>
    <row r="177" spans="1:45" s="43" customFormat="1" ht="14.25" customHeight="1">
      <c r="A177" s="173"/>
      <c r="B177" s="134"/>
      <c r="C177" s="24" t="s">
        <v>88</v>
      </c>
      <c r="D177" s="2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3"/>
      <c r="AG177" s="3"/>
      <c r="AH177" s="4"/>
      <c r="AI177" s="27"/>
      <c r="AJ177" s="7"/>
      <c r="AK177" s="3"/>
      <c r="AL177" s="4"/>
      <c r="AM177" s="101"/>
      <c r="AN177" s="101"/>
      <c r="AO177" s="101"/>
      <c r="AP177" s="101"/>
      <c r="AQ177" s="7">
        <f t="shared" si="58"/>
        <v>0</v>
      </c>
      <c r="AR177" s="3">
        <f t="shared" si="63"/>
        <v>34</v>
      </c>
      <c r="AS177" s="8">
        <f t="shared" si="57"/>
        <v>0</v>
      </c>
    </row>
    <row r="178" spans="1:45" s="43" customFormat="1" ht="12.75" customHeight="1">
      <c r="A178" s="173"/>
      <c r="B178" s="134"/>
      <c r="C178" s="24" t="s">
        <v>89</v>
      </c>
      <c r="D178" s="2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3"/>
      <c r="AG178" s="3"/>
      <c r="AH178" s="4"/>
      <c r="AI178" s="27"/>
      <c r="AJ178" s="7"/>
      <c r="AK178" s="3"/>
      <c r="AL178" s="4"/>
      <c r="AM178" s="101"/>
      <c r="AN178" s="101"/>
      <c r="AO178" s="101"/>
      <c r="AP178" s="101"/>
      <c r="AQ178" s="7">
        <f t="shared" si="58"/>
        <v>0</v>
      </c>
      <c r="AR178" s="3">
        <f t="shared" si="63"/>
        <v>34</v>
      </c>
      <c r="AS178" s="8">
        <f t="shared" si="57"/>
        <v>0</v>
      </c>
    </row>
    <row r="179" spans="1:45" s="43" customFormat="1" ht="12.75" customHeight="1">
      <c r="A179" s="173"/>
      <c r="B179" s="131" t="s">
        <v>53</v>
      </c>
      <c r="C179" s="24" t="s">
        <v>87</v>
      </c>
      <c r="D179" s="2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3"/>
      <c r="AG179" s="3"/>
      <c r="AH179" s="4"/>
      <c r="AI179" s="27"/>
      <c r="AJ179" s="7"/>
      <c r="AK179" s="3"/>
      <c r="AL179" s="4"/>
      <c r="AM179" s="101"/>
      <c r="AN179" s="101"/>
      <c r="AO179" s="101"/>
      <c r="AP179" s="101"/>
      <c r="AQ179" s="7">
        <f t="shared" si="58"/>
        <v>0</v>
      </c>
      <c r="AR179" s="3">
        <f t="shared" si="63"/>
        <v>34</v>
      </c>
      <c r="AS179" s="8">
        <f t="shared" si="57"/>
        <v>0</v>
      </c>
    </row>
    <row r="180" spans="1:45" s="43" customFormat="1" ht="12.75" customHeight="1">
      <c r="A180" s="173"/>
      <c r="B180" s="132"/>
      <c r="C180" s="24" t="s">
        <v>88</v>
      </c>
      <c r="D180" s="2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3"/>
      <c r="AG180" s="3"/>
      <c r="AH180" s="4"/>
      <c r="AI180" s="27"/>
      <c r="AJ180" s="7"/>
      <c r="AK180" s="3"/>
      <c r="AL180" s="4"/>
      <c r="AM180" s="101"/>
      <c r="AN180" s="101"/>
      <c r="AO180" s="101"/>
      <c r="AP180" s="101"/>
      <c r="AQ180" s="7">
        <f t="shared" si="58"/>
        <v>0</v>
      </c>
      <c r="AR180" s="3">
        <f t="shared" si="63"/>
        <v>34</v>
      </c>
      <c r="AS180" s="8">
        <f t="shared" si="57"/>
        <v>0</v>
      </c>
    </row>
    <row r="181" spans="1:45" s="43" customFormat="1" ht="12.75" customHeight="1">
      <c r="A181" s="173"/>
      <c r="B181" s="133"/>
      <c r="C181" s="24" t="s">
        <v>89</v>
      </c>
      <c r="D181" s="2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3"/>
      <c r="AG181" s="3"/>
      <c r="AH181" s="4"/>
      <c r="AI181" s="27"/>
      <c r="AJ181" s="7"/>
      <c r="AK181" s="3"/>
      <c r="AL181" s="4"/>
      <c r="AM181" s="101"/>
      <c r="AN181" s="101"/>
      <c r="AO181" s="101"/>
      <c r="AP181" s="101"/>
      <c r="AQ181" s="7">
        <f t="shared" si="58"/>
        <v>0</v>
      </c>
      <c r="AR181" s="3">
        <f t="shared" si="63"/>
        <v>34</v>
      </c>
      <c r="AS181" s="8">
        <f t="shared" si="57"/>
        <v>0</v>
      </c>
    </row>
    <row r="182" spans="1:45" s="43" customFormat="1" ht="15" customHeight="1">
      <c r="A182" s="173"/>
      <c r="B182" s="134" t="s">
        <v>86</v>
      </c>
      <c r="C182" s="24" t="s">
        <v>87</v>
      </c>
      <c r="D182" s="2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3"/>
      <c r="AI182" s="3"/>
      <c r="AJ182" s="7"/>
      <c r="AK182" s="27"/>
      <c r="AL182" s="4"/>
      <c r="AM182" s="101"/>
      <c r="AN182" s="101"/>
      <c r="AO182" s="101"/>
      <c r="AP182" s="101"/>
      <c r="AQ182" s="7">
        <f t="shared" si="58"/>
        <v>0</v>
      </c>
      <c r="AR182" s="3">
        <f>34*2</f>
        <v>68</v>
      </c>
      <c r="AS182" s="8">
        <f t="shared" si="57"/>
        <v>0</v>
      </c>
    </row>
    <row r="183" spans="1:45" s="43" customFormat="1" ht="12.75" customHeight="1">
      <c r="A183" s="173"/>
      <c r="B183" s="134"/>
      <c r="C183" s="24" t="s">
        <v>88</v>
      </c>
      <c r="D183" s="2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3"/>
      <c r="AI183" s="3"/>
      <c r="AJ183" s="7"/>
      <c r="AK183" s="27"/>
      <c r="AL183" s="4"/>
      <c r="AM183" s="101"/>
      <c r="AN183" s="101"/>
      <c r="AO183" s="101"/>
      <c r="AP183" s="101"/>
      <c r="AQ183" s="7">
        <f t="shared" si="58"/>
        <v>0</v>
      </c>
      <c r="AR183" s="3">
        <f t="shared" ref="AR183:AR187" si="64">34*2</f>
        <v>68</v>
      </c>
      <c r="AS183" s="8">
        <f t="shared" si="57"/>
        <v>0</v>
      </c>
    </row>
    <row r="184" spans="1:45" s="43" customFormat="1" ht="15" customHeight="1">
      <c r="A184" s="173"/>
      <c r="B184" s="134"/>
      <c r="C184" s="24" t="s">
        <v>89</v>
      </c>
      <c r="D184" s="2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3"/>
      <c r="AI184" s="3"/>
      <c r="AJ184" s="7"/>
      <c r="AK184" s="27"/>
      <c r="AL184" s="4"/>
      <c r="AM184" s="101"/>
      <c r="AN184" s="101"/>
      <c r="AO184" s="101"/>
      <c r="AP184" s="101"/>
      <c r="AQ184" s="7">
        <f t="shared" si="58"/>
        <v>0</v>
      </c>
      <c r="AR184" s="3">
        <f t="shared" si="64"/>
        <v>68</v>
      </c>
      <c r="AS184" s="8">
        <f t="shared" si="57"/>
        <v>0</v>
      </c>
    </row>
    <row r="185" spans="1:45" s="43" customFormat="1" ht="15" customHeight="1">
      <c r="A185" s="173"/>
      <c r="B185" s="131" t="s">
        <v>74</v>
      </c>
      <c r="C185" s="24" t="s">
        <v>87</v>
      </c>
      <c r="D185" s="2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3"/>
      <c r="AI185" s="3"/>
      <c r="AJ185" s="7"/>
      <c r="AK185" s="27"/>
      <c r="AL185" s="4"/>
      <c r="AM185" s="101"/>
      <c r="AN185" s="101"/>
      <c r="AO185" s="101"/>
      <c r="AP185" s="101"/>
      <c r="AQ185" s="7">
        <f t="shared" si="58"/>
        <v>0</v>
      </c>
      <c r="AR185" s="3">
        <f t="shared" si="64"/>
        <v>68</v>
      </c>
      <c r="AS185" s="8">
        <f t="shared" si="57"/>
        <v>0</v>
      </c>
    </row>
    <row r="186" spans="1:45" s="43" customFormat="1" ht="14.25" customHeight="1">
      <c r="A186" s="173"/>
      <c r="B186" s="132"/>
      <c r="C186" s="24" t="s">
        <v>88</v>
      </c>
      <c r="D186" s="2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3"/>
      <c r="AI186" s="3"/>
      <c r="AJ186" s="7"/>
      <c r="AK186" s="27"/>
      <c r="AL186" s="4"/>
      <c r="AM186" s="101"/>
      <c r="AN186" s="101"/>
      <c r="AO186" s="101"/>
      <c r="AP186" s="101"/>
      <c r="AQ186" s="7">
        <f t="shared" si="58"/>
        <v>0</v>
      </c>
      <c r="AR186" s="3">
        <f t="shared" si="64"/>
        <v>68</v>
      </c>
      <c r="AS186" s="8">
        <f t="shared" si="57"/>
        <v>0</v>
      </c>
    </row>
    <row r="187" spans="1:45" s="43" customFormat="1" ht="14.25" customHeight="1">
      <c r="A187" s="173"/>
      <c r="B187" s="132"/>
      <c r="C187" s="24" t="s">
        <v>89</v>
      </c>
      <c r="D187" s="2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3"/>
      <c r="AI187" s="3"/>
      <c r="AJ187" s="7"/>
      <c r="AK187" s="27"/>
      <c r="AL187" s="4"/>
      <c r="AM187" s="101"/>
      <c r="AN187" s="101"/>
      <c r="AO187" s="101"/>
      <c r="AP187" s="101"/>
      <c r="AQ187" s="7">
        <f t="shared" si="58"/>
        <v>0</v>
      </c>
      <c r="AR187" s="3">
        <f t="shared" si="64"/>
        <v>68</v>
      </c>
      <c r="AS187" s="8">
        <f t="shared" si="57"/>
        <v>0</v>
      </c>
    </row>
    <row r="188" spans="1:45" s="43" customFormat="1" ht="27" customHeight="1">
      <c r="A188" s="158"/>
      <c r="B188" s="158"/>
      <c r="C188" s="158"/>
      <c r="D188" s="158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6"/>
      <c r="AN188" s="66"/>
      <c r="AO188" s="66"/>
      <c r="AP188" s="66"/>
      <c r="AQ188" s="66"/>
      <c r="AR188" s="66"/>
      <c r="AS188" s="66"/>
    </row>
    <row r="189" spans="1:45" s="2" customFormat="1" ht="116.25" customHeight="1">
      <c r="A189" s="177" t="s">
        <v>30</v>
      </c>
      <c r="B189" s="178"/>
      <c r="C189" s="178"/>
      <c r="D189" s="179"/>
      <c r="E189" s="205" t="s">
        <v>39</v>
      </c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  <c r="AA189" s="206"/>
      <c r="AB189" s="206"/>
      <c r="AC189" s="206"/>
      <c r="AD189" s="206"/>
      <c r="AE189" s="206"/>
      <c r="AF189" s="206"/>
      <c r="AG189" s="206"/>
      <c r="AH189" s="206"/>
      <c r="AI189" s="206"/>
      <c r="AJ189" s="206"/>
      <c r="AK189" s="206"/>
      <c r="AL189" s="206"/>
      <c r="AM189" s="206"/>
      <c r="AN189" s="206"/>
      <c r="AO189" s="206"/>
      <c r="AP189" s="207"/>
      <c r="AQ189" s="195" t="s">
        <v>19</v>
      </c>
      <c r="AR189" s="162" t="s">
        <v>21</v>
      </c>
      <c r="AS189" s="165" t="s">
        <v>20</v>
      </c>
    </row>
    <row r="190" spans="1:45" s="2" customFormat="1" ht="21.75" customHeight="1">
      <c r="A190" s="152" t="s">
        <v>0</v>
      </c>
      <c r="B190" s="168"/>
      <c r="C190" s="153"/>
      <c r="D190" s="23" t="s">
        <v>17</v>
      </c>
      <c r="E190" s="170" t="s">
        <v>1</v>
      </c>
      <c r="F190" s="171"/>
      <c r="G190" s="171"/>
      <c r="H190" s="172"/>
      <c r="I190" s="170" t="s">
        <v>2</v>
      </c>
      <c r="J190" s="171"/>
      <c r="K190" s="171"/>
      <c r="L190" s="172"/>
      <c r="M190" s="170" t="s">
        <v>3</v>
      </c>
      <c r="N190" s="171"/>
      <c r="O190" s="171"/>
      <c r="P190" s="172"/>
      <c r="Q190" s="170" t="s">
        <v>4</v>
      </c>
      <c r="R190" s="171"/>
      <c r="S190" s="171"/>
      <c r="T190" s="172"/>
      <c r="U190" s="170" t="s">
        <v>5</v>
      </c>
      <c r="V190" s="171"/>
      <c r="W190" s="172"/>
      <c r="X190" s="170" t="s">
        <v>6</v>
      </c>
      <c r="Y190" s="171"/>
      <c r="Z190" s="171"/>
      <c r="AA190" s="172"/>
      <c r="AB190" s="170" t="s">
        <v>7</v>
      </c>
      <c r="AC190" s="171"/>
      <c r="AD190" s="172"/>
      <c r="AE190" s="170" t="s">
        <v>8</v>
      </c>
      <c r="AF190" s="171"/>
      <c r="AG190" s="171"/>
      <c r="AH190" s="171"/>
      <c r="AI190" s="172"/>
      <c r="AJ190" s="170" t="s">
        <v>9</v>
      </c>
      <c r="AK190" s="171"/>
      <c r="AL190" s="172"/>
      <c r="AM190" s="198" t="s">
        <v>10</v>
      </c>
      <c r="AN190" s="199"/>
      <c r="AO190" s="199"/>
      <c r="AP190" s="200"/>
      <c r="AQ190" s="196"/>
      <c r="AR190" s="163"/>
      <c r="AS190" s="166"/>
    </row>
    <row r="191" spans="1:45" s="6" customFormat="1" ht="11.25" customHeight="1">
      <c r="A191" s="154"/>
      <c r="B191" s="169"/>
      <c r="C191" s="155"/>
      <c r="D191" s="23" t="s">
        <v>18</v>
      </c>
      <c r="E191" s="5">
        <v>1</v>
      </c>
      <c r="F191" s="5">
        <v>2</v>
      </c>
      <c r="G191" s="5">
        <v>3</v>
      </c>
      <c r="H191" s="5">
        <v>4</v>
      </c>
      <c r="I191" s="5">
        <v>5</v>
      </c>
      <c r="J191" s="5">
        <v>6</v>
      </c>
      <c r="K191" s="5">
        <v>7</v>
      </c>
      <c r="L191" s="5">
        <v>8</v>
      </c>
      <c r="M191" s="5">
        <v>9</v>
      </c>
      <c r="N191" s="5">
        <v>10</v>
      </c>
      <c r="O191" s="5">
        <v>11</v>
      </c>
      <c r="P191" s="5">
        <v>12</v>
      </c>
      <c r="Q191" s="5">
        <v>13</v>
      </c>
      <c r="R191" s="5">
        <v>14</v>
      </c>
      <c r="S191" s="5">
        <v>15</v>
      </c>
      <c r="T191" s="5">
        <v>16</v>
      </c>
      <c r="U191" s="5">
        <v>17</v>
      </c>
      <c r="V191" s="5">
        <v>18</v>
      </c>
      <c r="W191" s="5">
        <v>19</v>
      </c>
      <c r="X191" s="5">
        <v>20</v>
      </c>
      <c r="Y191" s="5">
        <v>21</v>
      </c>
      <c r="Z191" s="5">
        <v>22</v>
      </c>
      <c r="AA191" s="5">
        <v>23</v>
      </c>
      <c r="AB191" s="5">
        <v>24</v>
      </c>
      <c r="AC191" s="5">
        <v>25</v>
      </c>
      <c r="AD191" s="5">
        <v>26</v>
      </c>
      <c r="AE191" s="5">
        <v>27</v>
      </c>
      <c r="AF191" s="5">
        <v>28</v>
      </c>
      <c r="AG191" s="5">
        <v>29</v>
      </c>
      <c r="AH191" s="5">
        <v>30</v>
      </c>
      <c r="AI191" s="5">
        <v>31</v>
      </c>
      <c r="AJ191" s="5">
        <v>32</v>
      </c>
      <c r="AK191" s="5">
        <v>33</v>
      </c>
      <c r="AL191" s="5">
        <v>34</v>
      </c>
      <c r="AM191" s="98">
        <v>35</v>
      </c>
      <c r="AN191" s="98">
        <v>36</v>
      </c>
      <c r="AO191" s="98">
        <v>37</v>
      </c>
      <c r="AP191" s="98">
        <v>38</v>
      </c>
      <c r="AQ191" s="197"/>
      <c r="AR191" s="164"/>
      <c r="AS191" s="167"/>
    </row>
    <row r="192" spans="1:45" ht="12.75" customHeight="1">
      <c r="A192" s="201" t="s">
        <v>24</v>
      </c>
      <c r="B192" s="131" t="s">
        <v>12</v>
      </c>
      <c r="C192" s="50" t="s">
        <v>102</v>
      </c>
      <c r="D192" s="51"/>
      <c r="E192" s="27"/>
      <c r="F192" s="96" t="s">
        <v>132</v>
      </c>
      <c r="G192" s="27"/>
      <c r="H192" s="27"/>
      <c r="I192" s="27"/>
      <c r="J192" s="27"/>
      <c r="K192" s="96" t="s">
        <v>132</v>
      </c>
      <c r="L192" s="27"/>
      <c r="M192" s="27"/>
      <c r="N192" s="97" t="s">
        <v>135</v>
      </c>
      <c r="O192" s="96" t="s">
        <v>132</v>
      </c>
      <c r="P192" s="27"/>
      <c r="Q192" s="27"/>
      <c r="R192" s="96" t="s">
        <v>132</v>
      </c>
      <c r="S192" s="27"/>
      <c r="T192" s="96" t="s">
        <v>132</v>
      </c>
      <c r="U192" s="27"/>
      <c r="V192" s="97" t="s">
        <v>136</v>
      </c>
      <c r="W192" s="97" t="s">
        <v>135</v>
      </c>
      <c r="X192" s="96" t="s">
        <v>132</v>
      </c>
      <c r="Y192" s="27"/>
      <c r="Z192" s="27"/>
      <c r="AA192" s="96" t="s">
        <v>132</v>
      </c>
      <c r="AB192" s="97" t="s">
        <v>135</v>
      </c>
      <c r="AC192" s="27"/>
      <c r="AD192" s="27"/>
      <c r="AE192" s="27"/>
      <c r="AF192" s="27"/>
      <c r="AG192" s="209" t="s">
        <v>152</v>
      </c>
      <c r="AH192" s="27"/>
      <c r="AI192" s="97" t="s">
        <v>135</v>
      </c>
      <c r="AJ192" s="27"/>
      <c r="AK192" s="96" t="s">
        <v>132</v>
      </c>
      <c r="AL192" s="96" t="s">
        <v>132</v>
      </c>
      <c r="AM192" s="99"/>
      <c r="AN192" s="99"/>
      <c r="AO192" s="99"/>
      <c r="AP192" s="99"/>
      <c r="AQ192" s="7">
        <f>COUNTA(E192:AP192)</f>
        <v>15</v>
      </c>
      <c r="AR192" s="3">
        <f>34*6</f>
        <v>204</v>
      </c>
      <c r="AS192" s="8">
        <f t="shared" ref="AS192:AS235" si="65">AQ192/AR192</f>
        <v>7.3529411764705885E-2</v>
      </c>
    </row>
    <row r="193" spans="1:45" ht="24">
      <c r="A193" s="201"/>
      <c r="B193" s="132"/>
      <c r="C193" s="50" t="s">
        <v>103</v>
      </c>
      <c r="D193" s="51"/>
      <c r="E193" s="27"/>
      <c r="F193" s="96" t="s">
        <v>132</v>
      </c>
      <c r="G193" s="27"/>
      <c r="H193" s="27"/>
      <c r="I193" s="27"/>
      <c r="J193" s="27"/>
      <c r="K193" s="96" t="s">
        <v>132</v>
      </c>
      <c r="L193" s="27"/>
      <c r="M193" s="27"/>
      <c r="N193" s="97" t="s">
        <v>135</v>
      </c>
      <c r="O193" s="96" t="s">
        <v>132</v>
      </c>
      <c r="P193" s="27"/>
      <c r="Q193" s="27"/>
      <c r="R193" s="96" t="s">
        <v>132</v>
      </c>
      <c r="S193" s="27"/>
      <c r="T193" s="96" t="s">
        <v>132</v>
      </c>
      <c r="U193" s="27"/>
      <c r="V193" s="97" t="s">
        <v>136</v>
      </c>
      <c r="W193" s="97" t="s">
        <v>135</v>
      </c>
      <c r="X193" s="96" t="s">
        <v>132</v>
      </c>
      <c r="Y193" s="27"/>
      <c r="Z193" s="27"/>
      <c r="AA193" s="96" t="s">
        <v>132</v>
      </c>
      <c r="AB193" s="97" t="s">
        <v>135</v>
      </c>
      <c r="AC193" s="27"/>
      <c r="AD193" s="27"/>
      <c r="AE193" s="27"/>
      <c r="AF193" s="27"/>
      <c r="AG193" s="209" t="s">
        <v>152</v>
      </c>
      <c r="AH193" s="27"/>
      <c r="AI193" s="97" t="s">
        <v>135</v>
      </c>
      <c r="AJ193" s="27"/>
      <c r="AK193" s="96" t="s">
        <v>132</v>
      </c>
      <c r="AL193" s="96" t="s">
        <v>132</v>
      </c>
      <c r="AM193" s="99"/>
      <c r="AN193" s="99"/>
      <c r="AO193" s="99"/>
      <c r="AP193" s="99"/>
      <c r="AQ193" s="7">
        <f t="shared" ref="AQ193:AQ235" si="66">COUNTA(E193:AP193)</f>
        <v>15</v>
      </c>
      <c r="AR193" s="3">
        <f t="shared" ref="AR193:AR195" si="67">34*6</f>
        <v>204</v>
      </c>
      <c r="AS193" s="8">
        <f t="shared" si="65"/>
        <v>7.3529411764705885E-2</v>
      </c>
    </row>
    <row r="194" spans="1:45" ht="24">
      <c r="A194" s="201"/>
      <c r="B194" s="132"/>
      <c r="C194" s="91" t="s">
        <v>104</v>
      </c>
      <c r="D194" s="51"/>
      <c r="E194" s="27"/>
      <c r="F194" s="96" t="s">
        <v>132</v>
      </c>
      <c r="G194" s="27"/>
      <c r="H194" s="27"/>
      <c r="I194" s="27"/>
      <c r="J194" s="27"/>
      <c r="K194" s="96" t="s">
        <v>132</v>
      </c>
      <c r="L194" s="27"/>
      <c r="M194" s="27"/>
      <c r="N194" s="97" t="s">
        <v>135</v>
      </c>
      <c r="O194" s="96" t="s">
        <v>132</v>
      </c>
      <c r="P194" s="27"/>
      <c r="Q194" s="27"/>
      <c r="R194" s="96" t="s">
        <v>132</v>
      </c>
      <c r="S194" s="27"/>
      <c r="T194" s="96" t="s">
        <v>132</v>
      </c>
      <c r="U194" s="27"/>
      <c r="V194" s="97" t="s">
        <v>136</v>
      </c>
      <c r="W194" s="97" t="s">
        <v>135</v>
      </c>
      <c r="X194" s="96" t="s">
        <v>132</v>
      </c>
      <c r="Y194" s="27"/>
      <c r="Z194" s="27"/>
      <c r="AA194" s="96" t="s">
        <v>132</v>
      </c>
      <c r="AB194" s="97" t="s">
        <v>135</v>
      </c>
      <c r="AC194" s="27"/>
      <c r="AD194" s="27"/>
      <c r="AE194" s="27"/>
      <c r="AF194" s="27"/>
      <c r="AG194" s="209" t="s">
        <v>152</v>
      </c>
      <c r="AH194" s="27"/>
      <c r="AI194" s="97" t="s">
        <v>135</v>
      </c>
      <c r="AJ194" s="27"/>
      <c r="AK194" s="96" t="s">
        <v>132</v>
      </c>
      <c r="AL194" s="96" t="s">
        <v>132</v>
      </c>
      <c r="AM194" s="99"/>
      <c r="AN194" s="99"/>
      <c r="AO194" s="99"/>
      <c r="AP194" s="99"/>
      <c r="AQ194" s="7">
        <f t="shared" si="66"/>
        <v>15</v>
      </c>
      <c r="AR194" s="3">
        <f t="shared" si="67"/>
        <v>204</v>
      </c>
      <c r="AS194" s="8">
        <f t="shared" si="65"/>
        <v>7.3529411764705885E-2</v>
      </c>
    </row>
    <row r="195" spans="1:45" ht="12.75" customHeight="1">
      <c r="A195" s="201"/>
      <c r="B195" s="133"/>
      <c r="C195" s="50" t="s">
        <v>131</v>
      </c>
      <c r="D195" s="51"/>
      <c r="E195" s="27"/>
      <c r="F195" s="96" t="s">
        <v>132</v>
      </c>
      <c r="G195" s="27"/>
      <c r="H195" s="27"/>
      <c r="I195" s="27"/>
      <c r="J195" s="27"/>
      <c r="K195" s="96" t="s">
        <v>132</v>
      </c>
      <c r="L195" s="27"/>
      <c r="M195" s="27"/>
      <c r="N195" s="97" t="s">
        <v>135</v>
      </c>
      <c r="O195" s="96" t="s">
        <v>132</v>
      </c>
      <c r="P195" s="27"/>
      <c r="Q195" s="27"/>
      <c r="R195" s="96" t="s">
        <v>132</v>
      </c>
      <c r="S195" s="27"/>
      <c r="T195" s="96" t="s">
        <v>132</v>
      </c>
      <c r="U195" s="27"/>
      <c r="V195" s="97" t="s">
        <v>136</v>
      </c>
      <c r="W195" s="97" t="s">
        <v>135</v>
      </c>
      <c r="X195" s="96" t="s">
        <v>132</v>
      </c>
      <c r="Y195" s="27"/>
      <c r="Z195" s="27"/>
      <c r="AA195" s="96" t="s">
        <v>132</v>
      </c>
      <c r="AB195" s="97" t="s">
        <v>135</v>
      </c>
      <c r="AC195" s="27"/>
      <c r="AD195" s="27"/>
      <c r="AE195" s="27"/>
      <c r="AF195" s="27"/>
      <c r="AG195" s="209" t="s">
        <v>152</v>
      </c>
      <c r="AH195" s="27"/>
      <c r="AI195" s="97" t="s">
        <v>135</v>
      </c>
      <c r="AJ195" s="27"/>
      <c r="AK195" s="96" t="s">
        <v>132</v>
      </c>
      <c r="AL195" s="96" t="s">
        <v>132</v>
      </c>
      <c r="AM195" s="99"/>
      <c r="AN195" s="99"/>
      <c r="AO195" s="99"/>
      <c r="AP195" s="99"/>
      <c r="AQ195" s="7">
        <f t="shared" si="66"/>
        <v>15</v>
      </c>
      <c r="AR195" s="3">
        <f t="shared" si="67"/>
        <v>204</v>
      </c>
      <c r="AS195" s="8">
        <f t="shared" si="65"/>
        <v>7.3529411764705885E-2</v>
      </c>
    </row>
    <row r="196" spans="1:45" ht="12.75" customHeight="1">
      <c r="A196" s="201"/>
      <c r="B196" s="131" t="s">
        <v>26</v>
      </c>
      <c r="C196" s="50" t="s">
        <v>102</v>
      </c>
      <c r="D196" s="51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96" t="s">
        <v>132</v>
      </c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96" t="s">
        <v>132</v>
      </c>
      <c r="AH196" s="27"/>
      <c r="AI196" s="27"/>
      <c r="AJ196" s="209" t="s">
        <v>156</v>
      </c>
      <c r="AK196" s="27"/>
      <c r="AL196" s="27"/>
      <c r="AM196" s="99"/>
      <c r="AN196" s="99"/>
      <c r="AO196" s="99"/>
      <c r="AP196" s="99"/>
      <c r="AQ196" s="7">
        <f t="shared" si="66"/>
        <v>3</v>
      </c>
      <c r="AR196" s="3">
        <f>34*3</f>
        <v>102</v>
      </c>
      <c r="AS196" s="8">
        <f t="shared" si="65"/>
        <v>2.9411764705882353E-2</v>
      </c>
    </row>
    <row r="197" spans="1:45">
      <c r="A197" s="201"/>
      <c r="B197" s="132"/>
      <c r="C197" s="50" t="s">
        <v>103</v>
      </c>
      <c r="D197" s="51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96" t="s">
        <v>132</v>
      </c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96" t="s">
        <v>132</v>
      </c>
      <c r="AH197" s="27"/>
      <c r="AI197" s="27"/>
      <c r="AJ197" s="209" t="s">
        <v>156</v>
      </c>
      <c r="AK197" s="27"/>
      <c r="AL197" s="27"/>
      <c r="AM197" s="99"/>
      <c r="AN197" s="99"/>
      <c r="AO197" s="99"/>
      <c r="AP197" s="99"/>
      <c r="AQ197" s="7">
        <f t="shared" si="66"/>
        <v>3</v>
      </c>
      <c r="AR197" s="3">
        <f t="shared" ref="AR197:AR203" si="68">34*3</f>
        <v>102</v>
      </c>
      <c r="AS197" s="8">
        <f t="shared" si="65"/>
        <v>2.9411764705882353E-2</v>
      </c>
    </row>
    <row r="198" spans="1:45">
      <c r="A198" s="201"/>
      <c r="B198" s="132"/>
      <c r="C198" s="91" t="s">
        <v>104</v>
      </c>
      <c r="D198" s="51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96" t="s">
        <v>132</v>
      </c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96" t="s">
        <v>132</v>
      </c>
      <c r="AH198" s="27"/>
      <c r="AI198" s="27"/>
      <c r="AJ198" s="209" t="s">
        <v>156</v>
      </c>
      <c r="AK198" s="27"/>
      <c r="AL198" s="27"/>
      <c r="AM198" s="99"/>
      <c r="AN198" s="99"/>
      <c r="AO198" s="99"/>
      <c r="AP198" s="99"/>
      <c r="AQ198" s="7">
        <f t="shared" si="66"/>
        <v>3</v>
      </c>
      <c r="AR198" s="3">
        <f t="shared" si="68"/>
        <v>102</v>
      </c>
      <c r="AS198" s="8">
        <f t="shared" ref="AS198" si="69">AQ198/AR198</f>
        <v>2.9411764705882353E-2</v>
      </c>
    </row>
    <row r="199" spans="1:45">
      <c r="A199" s="201"/>
      <c r="B199" s="133"/>
      <c r="C199" s="50" t="s">
        <v>131</v>
      </c>
      <c r="D199" s="51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96" t="s">
        <v>132</v>
      </c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96" t="s">
        <v>132</v>
      </c>
      <c r="AH199" s="27"/>
      <c r="AI199" s="27"/>
      <c r="AJ199" s="209" t="s">
        <v>156</v>
      </c>
      <c r="AK199" s="27"/>
      <c r="AL199" s="27"/>
      <c r="AM199" s="99"/>
      <c r="AN199" s="99"/>
      <c r="AO199" s="99"/>
      <c r="AP199" s="99"/>
      <c r="AQ199" s="7">
        <f t="shared" si="66"/>
        <v>3</v>
      </c>
      <c r="AR199" s="3">
        <f t="shared" si="68"/>
        <v>102</v>
      </c>
      <c r="AS199" s="8">
        <f t="shared" si="65"/>
        <v>2.9411764705882353E-2</v>
      </c>
    </row>
    <row r="200" spans="1:45" ht="12.75" customHeight="1">
      <c r="A200" s="201"/>
      <c r="B200" s="134" t="s">
        <v>153</v>
      </c>
      <c r="C200" s="91" t="s">
        <v>102</v>
      </c>
      <c r="D200" s="51"/>
      <c r="E200" s="27"/>
      <c r="F200" s="27"/>
      <c r="G200" s="96" t="s">
        <v>140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96" t="s">
        <v>140</v>
      </c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96" t="s">
        <v>140</v>
      </c>
      <c r="AI200" s="27"/>
      <c r="AJ200" s="209" t="s">
        <v>156</v>
      </c>
      <c r="AK200" s="27"/>
      <c r="AL200" s="27"/>
      <c r="AM200" s="99"/>
      <c r="AN200" s="99"/>
      <c r="AO200" s="99"/>
      <c r="AP200" s="99"/>
      <c r="AQ200" s="7">
        <f t="shared" si="66"/>
        <v>4</v>
      </c>
      <c r="AR200" s="3">
        <f t="shared" si="68"/>
        <v>102</v>
      </c>
      <c r="AS200" s="8">
        <f t="shared" si="65"/>
        <v>3.9215686274509803E-2</v>
      </c>
    </row>
    <row r="201" spans="1:45" ht="12.75" customHeight="1">
      <c r="A201" s="201"/>
      <c r="B201" s="134"/>
      <c r="C201" s="91" t="s">
        <v>103</v>
      </c>
      <c r="D201" s="51"/>
      <c r="E201" s="27"/>
      <c r="F201" s="27"/>
      <c r="G201" s="96" t="s">
        <v>140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96" t="s">
        <v>140</v>
      </c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96" t="s">
        <v>140</v>
      </c>
      <c r="AI201" s="42"/>
      <c r="AJ201" s="209" t="s">
        <v>156</v>
      </c>
      <c r="AK201" s="27"/>
      <c r="AL201" s="27"/>
      <c r="AM201" s="99"/>
      <c r="AN201" s="99"/>
      <c r="AO201" s="99"/>
      <c r="AP201" s="99"/>
      <c r="AQ201" s="7">
        <f t="shared" si="66"/>
        <v>4</v>
      </c>
      <c r="AR201" s="3">
        <f t="shared" si="68"/>
        <v>102</v>
      </c>
      <c r="AS201" s="8">
        <f t="shared" si="65"/>
        <v>3.9215686274509803E-2</v>
      </c>
    </row>
    <row r="202" spans="1:45" ht="12.75" customHeight="1">
      <c r="A202" s="201"/>
      <c r="B202" s="134"/>
      <c r="C202" s="91" t="s">
        <v>104</v>
      </c>
      <c r="D202" s="51"/>
      <c r="E202" s="27"/>
      <c r="F202" s="27"/>
      <c r="G202" s="96" t="s">
        <v>140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96" t="s">
        <v>140</v>
      </c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96" t="s">
        <v>140</v>
      </c>
      <c r="AI202" s="42"/>
      <c r="AJ202" s="209" t="s">
        <v>156</v>
      </c>
      <c r="AK202" s="27"/>
      <c r="AL202" s="27"/>
      <c r="AM202" s="99"/>
      <c r="AN202" s="99"/>
      <c r="AO202" s="99"/>
      <c r="AP202" s="99"/>
      <c r="AQ202" s="7">
        <f t="shared" si="66"/>
        <v>4</v>
      </c>
      <c r="AR202" s="3">
        <f t="shared" si="68"/>
        <v>102</v>
      </c>
      <c r="AS202" s="8">
        <f t="shared" ref="AS202" si="70">AQ202/AR202</f>
        <v>3.9215686274509803E-2</v>
      </c>
    </row>
    <row r="203" spans="1:45">
      <c r="A203" s="201"/>
      <c r="B203" s="134"/>
      <c r="C203" s="91" t="s">
        <v>131</v>
      </c>
      <c r="D203" s="51"/>
      <c r="E203" s="27"/>
      <c r="F203" s="27"/>
      <c r="G203" s="96" t="s">
        <v>140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96" t="s">
        <v>140</v>
      </c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96" t="s">
        <v>140</v>
      </c>
      <c r="AI203" s="42"/>
      <c r="AJ203" s="209" t="s">
        <v>156</v>
      </c>
      <c r="AK203" s="27"/>
      <c r="AL203" s="27"/>
      <c r="AM203" s="99"/>
      <c r="AN203" s="99"/>
      <c r="AO203" s="99"/>
      <c r="AP203" s="99"/>
      <c r="AQ203" s="7">
        <f t="shared" si="66"/>
        <v>4</v>
      </c>
      <c r="AR203" s="3">
        <f t="shared" si="68"/>
        <v>102</v>
      </c>
      <c r="AS203" s="8">
        <f t="shared" si="65"/>
        <v>3.9215686274509803E-2</v>
      </c>
    </row>
    <row r="204" spans="1:45" ht="12.75" customHeight="1">
      <c r="A204" s="201"/>
      <c r="B204" s="131" t="s">
        <v>11</v>
      </c>
      <c r="C204" s="91" t="s">
        <v>102</v>
      </c>
      <c r="D204" s="51"/>
      <c r="E204" s="27"/>
      <c r="F204" s="27"/>
      <c r="G204" s="27"/>
      <c r="H204" s="27"/>
      <c r="I204" s="27"/>
      <c r="J204" s="96" t="s">
        <v>132</v>
      </c>
      <c r="K204" s="27"/>
      <c r="L204" s="27"/>
      <c r="M204" s="27"/>
      <c r="N204" s="27"/>
      <c r="O204" s="27"/>
      <c r="P204" s="27"/>
      <c r="Q204" s="96" t="s">
        <v>132</v>
      </c>
      <c r="R204" s="97" t="s">
        <v>141</v>
      </c>
      <c r="S204" s="27"/>
      <c r="T204" s="27"/>
      <c r="U204" s="27"/>
      <c r="V204" s="97" t="s">
        <v>141</v>
      </c>
      <c r="W204" s="96" t="s">
        <v>132</v>
      </c>
      <c r="X204" s="27"/>
      <c r="Y204" s="27"/>
      <c r="Z204" s="27"/>
      <c r="AA204" s="27"/>
      <c r="AB204" s="27"/>
      <c r="AC204" s="27"/>
      <c r="AD204" s="27"/>
      <c r="AE204" s="96" t="s">
        <v>132</v>
      </c>
      <c r="AF204" s="97" t="s">
        <v>141</v>
      </c>
      <c r="AG204" s="209" t="s">
        <v>152</v>
      </c>
      <c r="AH204" s="27"/>
      <c r="AI204" s="42"/>
      <c r="AJ204" s="96" t="s">
        <v>132</v>
      </c>
      <c r="AK204" s="27"/>
      <c r="AL204" s="27"/>
      <c r="AM204" s="99"/>
      <c r="AN204" s="99"/>
      <c r="AO204" s="99"/>
      <c r="AP204" s="99"/>
      <c r="AQ204" s="7">
        <f t="shared" si="66"/>
        <v>9</v>
      </c>
      <c r="AR204" s="3">
        <f>34*5</f>
        <v>170</v>
      </c>
      <c r="AS204" s="8">
        <f t="shared" si="65"/>
        <v>5.2941176470588235E-2</v>
      </c>
    </row>
    <row r="205" spans="1:45" ht="12.75" customHeight="1">
      <c r="A205" s="201"/>
      <c r="B205" s="132"/>
      <c r="C205" s="91" t="s">
        <v>103</v>
      </c>
      <c r="D205" s="51"/>
      <c r="E205" s="27"/>
      <c r="F205" s="27"/>
      <c r="G205" s="27"/>
      <c r="H205" s="27"/>
      <c r="I205" s="27"/>
      <c r="J205" s="96" t="s">
        <v>132</v>
      </c>
      <c r="K205" s="27"/>
      <c r="L205" s="27"/>
      <c r="M205" s="27"/>
      <c r="N205" s="27"/>
      <c r="O205" s="27"/>
      <c r="P205" s="27"/>
      <c r="Q205" s="96" t="s">
        <v>132</v>
      </c>
      <c r="R205" s="97" t="s">
        <v>141</v>
      </c>
      <c r="S205" s="27"/>
      <c r="T205" s="27"/>
      <c r="U205" s="27"/>
      <c r="V205" s="97" t="s">
        <v>141</v>
      </c>
      <c r="W205" s="96" t="s">
        <v>132</v>
      </c>
      <c r="X205" s="27"/>
      <c r="Y205" s="27"/>
      <c r="Z205" s="27"/>
      <c r="AA205" s="27"/>
      <c r="AB205" s="27"/>
      <c r="AC205" s="27"/>
      <c r="AD205" s="27"/>
      <c r="AE205" s="96" t="s">
        <v>132</v>
      </c>
      <c r="AF205" s="97" t="s">
        <v>141</v>
      </c>
      <c r="AG205" s="209" t="s">
        <v>152</v>
      </c>
      <c r="AH205" s="27"/>
      <c r="AI205" s="42"/>
      <c r="AJ205" s="96" t="s">
        <v>132</v>
      </c>
      <c r="AK205" s="27"/>
      <c r="AL205" s="27"/>
      <c r="AM205" s="99"/>
      <c r="AN205" s="99"/>
      <c r="AO205" s="99"/>
      <c r="AP205" s="99"/>
      <c r="AQ205" s="7">
        <f t="shared" si="66"/>
        <v>9</v>
      </c>
      <c r="AR205" s="3">
        <f t="shared" ref="AR205:AR207" si="71">34*5</f>
        <v>170</v>
      </c>
      <c r="AS205" s="8">
        <f t="shared" si="65"/>
        <v>5.2941176470588235E-2</v>
      </c>
    </row>
    <row r="206" spans="1:45" ht="12.75" customHeight="1">
      <c r="A206" s="201"/>
      <c r="B206" s="132"/>
      <c r="C206" s="91" t="s">
        <v>104</v>
      </c>
      <c r="D206" s="51"/>
      <c r="E206" s="27"/>
      <c r="F206" s="27"/>
      <c r="G206" s="27"/>
      <c r="H206" s="27"/>
      <c r="I206" s="27"/>
      <c r="J206" s="96" t="s">
        <v>132</v>
      </c>
      <c r="K206" s="27"/>
      <c r="L206" s="27"/>
      <c r="M206" s="27"/>
      <c r="N206" s="27"/>
      <c r="O206" s="27"/>
      <c r="P206" s="27"/>
      <c r="Q206" s="96" t="s">
        <v>132</v>
      </c>
      <c r="R206" s="97" t="s">
        <v>141</v>
      </c>
      <c r="S206" s="27"/>
      <c r="T206" s="27"/>
      <c r="U206" s="27"/>
      <c r="V206" s="97" t="s">
        <v>141</v>
      </c>
      <c r="W206" s="96" t="s">
        <v>132</v>
      </c>
      <c r="X206" s="27"/>
      <c r="Y206" s="27"/>
      <c r="Z206" s="27"/>
      <c r="AA206" s="27"/>
      <c r="AB206" s="27"/>
      <c r="AC206" s="27"/>
      <c r="AD206" s="27"/>
      <c r="AE206" s="96" t="s">
        <v>132</v>
      </c>
      <c r="AF206" s="97" t="s">
        <v>141</v>
      </c>
      <c r="AG206" s="209" t="s">
        <v>152</v>
      </c>
      <c r="AH206" s="27"/>
      <c r="AI206" s="42"/>
      <c r="AJ206" s="96" t="s">
        <v>132</v>
      </c>
      <c r="AK206" s="27"/>
      <c r="AL206" s="27"/>
      <c r="AM206" s="99"/>
      <c r="AN206" s="99"/>
      <c r="AO206" s="99"/>
      <c r="AP206" s="99"/>
      <c r="AQ206" s="7">
        <f t="shared" si="66"/>
        <v>9</v>
      </c>
      <c r="AR206" s="3">
        <f t="shared" si="71"/>
        <v>170</v>
      </c>
      <c r="AS206" s="8">
        <f t="shared" ref="AS206" si="72">AQ206/AR206</f>
        <v>5.2941176470588235E-2</v>
      </c>
    </row>
    <row r="207" spans="1:45" ht="12.75" customHeight="1">
      <c r="A207" s="201"/>
      <c r="B207" s="133"/>
      <c r="C207" s="91" t="s">
        <v>131</v>
      </c>
      <c r="D207" s="51"/>
      <c r="E207" s="27"/>
      <c r="F207" s="27"/>
      <c r="G207" s="27"/>
      <c r="H207" s="27"/>
      <c r="I207" s="27"/>
      <c r="J207" s="96" t="s">
        <v>132</v>
      </c>
      <c r="K207" s="27"/>
      <c r="L207" s="27"/>
      <c r="M207" s="27"/>
      <c r="N207" s="27"/>
      <c r="O207" s="27"/>
      <c r="P207" s="27"/>
      <c r="Q207" s="96" t="s">
        <v>132</v>
      </c>
      <c r="R207" s="97" t="s">
        <v>141</v>
      </c>
      <c r="S207" s="27"/>
      <c r="T207" s="27"/>
      <c r="U207" s="27"/>
      <c r="V207" s="97" t="s">
        <v>141</v>
      </c>
      <c r="W207" s="96" t="s">
        <v>132</v>
      </c>
      <c r="X207" s="27"/>
      <c r="Y207" s="27"/>
      <c r="Z207" s="27"/>
      <c r="AA207" s="27"/>
      <c r="AB207" s="27"/>
      <c r="AC207" s="27"/>
      <c r="AD207" s="27"/>
      <c r="AE207" s="96" t="s">
        <v>132</v>
      </c>
      <c r="AF207" s="97" t="s">
        <v>141</v>
      </c>
      <c r="AG207" s="209" t="s">
        <v>152</v>
      </c>
      <c r="AH207" s="27"/>
      <c r="AI207" s="42"/>
      <c r="AJ207" s="96" t="s">
        <v>132</v>
      </c>
      <c r="AK207" s="27"/>
      <c r="AL207" s="27"/>
      <c r="AM207" s="99"/>
      <c r="AN207" s="99"/>
      <c r="AO207" s="99"/>
      <c r="AP207" s="99"/>
      <c r="AQ207" s="7">
        <f t="shared" si="66"/>
        <v>9</v>
      </c>
      <c r="AR207" s="3">
        <f t="shared" si="71"/>
        <v>170</v>
      </c>
      <c r="AS207" s="8">
        <f t="shared" si="65"/>
        <v>5.2941176470588235E-2</v>
      </c>
    </row>
    <row r="208" spans="1:45">
      <c r="A208" s="201"/>
      <c r="B208" s="131" t="s">
        <v>27</v>
      </c>
      <c r="C208" s="91" t="s">
        <v>102</v>
      </c>
      <c r="D208" s="51"/>
      <c r="E208" s="27"/>
      <c r="F208" s="27"/>
      <c r="G208" s="27"/>
      <c r="H208" s="27"/>
      <c r="I208" s="96" t="s">
        <v>132</v>
      </c>
      <c r="J208" s="27"/>
      <c r="K208" s="27"/>
      <c r="L208" s="27"/>
      <c r="M208" s="96" t="s">
        <v>132</v>
      </c>
      <c r="N208" s="27"/>
      <c r="O208" s="27"/>
      <c r="P208" s="27"/>
      <c r="Q208" s="27"/>
      <c r="R208" s="96" t="s">
        <v>132</v>
      </c>
      <c r="S208" s="27"/>
      <c r="T208" s="27"/>
      <c r="U208" s="27"/>
      <c r="V208" s="27"/>
      <c r="W208" s="27"/>
      <c r="X208" s="27"/>
      <c r="Y208" s="27"/>
      <c r="Z208" s="27"/>
      <c r="AA208" s="96" t="s">
        <v>132</v>
      </c>
      <c r="AB208" s="27"/>
      <c r="AC208" s="27"/>
      <c r="AD208" s="27"/>
      <c r="AE208" s="27"/>
      <c r="AF208" s="27"/>
      <c r="AH208" s="27"/>
      <c r="AI208" s="42"/>
      <c r="AJ208" s="209" t="s">
        <v>156</v>
      </c>
      <c r="AK208" s="96" t="s">
        <v>132</v>
      </c>
      <c r="AL208" s="27"/>
      <c r="AM208" s="99"/>
      <c r="AN208" s="99"/>
      <c r="AO208" s="99"/>
      <c r="AP208" s="99"/>
      <c r="AQ208" s="7">
        <f t="shared" si="66"/>
        <v>6</v>
      </c>
      <c r="AR208" s="3">
        <f>34*3</f>
        <v>102</v>
      </c>
      <c r="AS208" s="8">
        <f t="shared" si="65"/>
        <v>5.8823529411764705E-2</v>
      </c>
    </row>
    <row r="209" spans="1:45">
      <c r="A209" s="201"/>
      <c r="B209" s="132"/>
      <c r="C209" s="91" t="s">
        <v>103</v>
      </c>
      <c r="D209" s="51"/>
      <c r="E209" s="27"/>
      <c r="F209" s="27"/>
      <c r="G209" s="27"/>
      <c r="H209" s="27"/>
      <c r="I209" s="96" t="s">
        <v>132</v>
      </c>
      <c r="J209" s="27"/>
      <c r="K209" s="27"/>
      <c r="L209" s="27"/>
      <c r="M209" s="96" t="s">
        <v>132</v>
      </c>
      <c r="N209" s="27"/>
      <c r="O209" s="27"/>
      <c r="P209" s="27"/>
      <c r="Q209" s="27"/>
      <c r="R209" s="96" t="s">
        <v>132</v>
      </c>
      <c r="S209" s="27"/>
      <c r="T209" s="27"/>
      <c r="U209" s="27"/>
      <c r="V209" s="27"/>
      <c r="W209" s="27"/>
      <c r="X209" s="27"/>
      <c r="Y209" s="27"/>
      <c r="Z209" s="27"/>
      <c r="AA209" s="96" t="s">
        <v>132</v>
      </c>
      <c r="AB209" s="27"/>
      <c r="AC209" s="27"/>
      <c r="AD209" s="27"/>
      <c r="AE209" s="27"/>
      <c r="AF209" s="27"/>
      <c r="AH209" s="27"/>
      <c r="AI209" s="42"/>
      <c r="AJ209" s="209" t="s">
        <v>156</v>
      </c>
      <c r="AK209" s="96" t="s">
        <v>132</v>
      </c>
      <c r="AL209" s="27"/>
      <c r="AM209" s="99"/>
      <c r="AN209" s="99"/>
      <c r="AO209" s="99"/>
      <c r="AP209" s="99"/>
      <c r="AQ209" s="7">
        <f t="shared" si="66"/>
        <v>6</v>
      </c>
      <c r="AR209" s="3">
        <f t="shared" ref="AR209:AR211" si="73">34*3</f>
        <v>102</v>
      </c>
      <c r="AS209" s="8">
        <f t="shared" si="65"/>
        <v>5.8823529411764705E-2</v>
      </c>
    </row>
    <row r="210" spans="1:45">
      <c r="A210" s="201"/>
      <c r="B210" s="132"/>
      <c r="C210" s="91" t="s">
        <v>104</v>
      </c>
      <c r="D210" s="51"/>
      <c r="E210" s="27"/>
      <c r="F210" s="27"/>
      <c r="G210" s="27"/>
      <c r="H210" s="27"/>
      <c r="I210" s="96" t="s">
        <v>132</v>
      </c>
      <c r="J210" s="27"/>
      <c r="K210" s="27"/>
      <c r="L210" s="27"/>
      <c r="M210" s="96" t="s">
        <v>132</v>
      </c>
      <c r="N210" s="27"/>
      <c r="O210" s="27"/>
      <c r="P210" s="27"/>
      <c r="Q210" s="27"/>
      <c r="R210" s="96" t="s">
        <v>132</v>
      </c>
      <c r="S210" s="27"/>
      <c r="T210" s="27"/>
      <c r="U210" s="27"/>
      <c r="V210" s="27"/>
      <c r="W210" s="27"/>
      <c r="X210" s="27"/>
      <c r="Y210" s="27"/>
      <c r="Z210" s="27"/>
      <c r="AA210" s="96" t="s">
        <v>132</v>
      </c>
      <c r="AB210" s="27"/>
      <c r="AC210" s="27"/>
      <c r="AD210" s="27"/>
      <c r="AE210" s="27"/>
      <c r="AF210" s="27"/>
      <c r="AH210" s="27"/>
      <c r="AI210" s="42"/>
      <c r="AJ210" s="209" t="s">
        <v>156</v>
      </c>
      <c r="AK210" s="96" t="s">
        <v>132</v>
      </c>
      <c r="AL210" s="27"/>
      <c r="AM210" s="99"/>
      <c r="AN210" s="99"/>
      <c r="AO210" s="99"/>
      <c r="AP210" s="99"/>
      <c r="AQ210" s="7">
        <f t="shared" si="66"/>
        <v>6</v>
      </c>
      <c r="AR210" s="3">
        <f t="shared" si="73"/>
        <v>102</v>
      </c>
      <c r="AS210" s="8">
        <f t="shared" ref="AS210" si="74">AQ210/AR210</f>
        <v>5.8823529411764705E-2</v>
      </c>
    </row>
    <row r="211" spans="1:45" ht="12.75" customHeight="1">
      <c r="A211" s="201"/>
      <c r="B211" s="133"/>
      <c r="C211" s="91" t="s">
        <v>131</v>
      </c>
      <c r="D211" s="51"/>
      <c r="E211" s="27"/>
      <c r="F211" s="27"/>
      <c r="G211" s="27"/>
      <c r="H211" s="27"/>
      <c r="I211" s="96" t="s">
        <v>132</v>
      </c>
      <c r="J211" s="27"/>
      <c r="K211" s="27"/>
      <c r="L211" s="27"/>
      <c r="M211" s="96" t="s">
        <v>132</v>
      </c>
      <c r="N211" s="27"/>
      <c r="O211" s="27"/>
      <c r="P211" s="27"/>
      <c r="Q211" s="27"/>
      <c r="R211" s="96" t="s">
        <v>132</v>
      </c>
      <c r="S211" s="27"/>
      <c r="T211" s="41"/>
      <c r="U211" s="27"/>
      <c r="V211" s="27"/>
      <c r="W211" s="27"/>
      <c r="X211" s="27"/>
      <c r="Y211" s="27"/>
      <c r="Z211" s="27"/>
      <c r="AA211" s="96" t="s">
        <v>132</v>
      </c>
      <c r="AB211" s="27"/>
      <c r="AC211" s="27"/>
      <c r="AD211" s="27"/>
      <c r="AE211" s="27"/>
      <c r="AF211" s="27"/>
      <c r="AH211" s="27"/>
      <c r="AI211" s="42"/>
      <c r="AJ211" s="209" t="s">
        <v>156</v>
      </c>
      <c r="AK211" s="96" t="s">
        <v>132</v>
      </c>
      <c r="AL211" s="27"/>
      <c r="AM211" s="99"/>
      <c r="AN211" s="99"/>
      <c r="AO211" s="99"/>
      <c r="AP211" s="99"/>
      <c r="AQ211" s="7">
        <f t="shared" si="66"/>
        <v>6</v>
      </c>
      <c r="AR211" s="3">
        <f t="shared" si="73"/>
        <v>102</v>
      </c>
      <c r="AS211" s="8">
        <f t="shared" si="65"/>
        <v>5.8823529411764705E-2</v>
      </c>
    </row>
    <row r="212" spans="1:45" ht="12.75" customHeight="1">
      <c r="A212" s="201"/>
      <c r="B212" s="131" t="s">
        <v>29</v>
      </c>
      <c r="C212" s="91" t="s">
        <v>102</v>
      </c>
      <c r="D212" s="51"/>
      <c r="E212" s="27"/>
      <c r="F212" s="27"/>
      <c r="G212" s="27"/>
      <c r="H212" s="96" t="s">
        <v>140</v>
      </c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96" t="s">
        <v>132</v>
      </c>
      <c r="AG212" s="41"/>
      <c r="AH212" s="27"/>
      <c r="AI212" s="210" t="s">
        <v>155</v>
      </c>
      <c r="AJ212" s="42"/>
      <c r="AK212" s="27"/>
      <c r="AL212" s="27"/>
      <c r="AM212" s="99"/>
      <c r="AN212" s="99"/>
      <c r="AO212" s="99"/>
      <c r="AP212" s="99"/>
      <c r="AQ212" s="7">
        <f t="shared" si="66"/>
        <v>3</v>
      </c>
      <c r="AR212" s="3">
        <f>34*1</f>
        <v>34</v>
      </c>
      <c r="AS212" s="8">
        <f t="shared" si="65"/>
        <v>8.8235294117647065E-2</v>
      </c>
    </row>
    <row r="213" spans="1:45" ht="12.75" customHeight="1">
      <c r="A213" s="201"/>
      <c r="B213" s="132"/>
      <c r="C213" s="91" t="s">
        <v>103</v>
      </c>
      <c r="D213" s="51"/>
      <c r="E213" s="27"/>
      <c r="F213" s="27"/>
      <c r="G213" s="27"/>
      <c r="H213" s="96" t="s">
        <v>140</v>
      </c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96" t="s">
        <v>132</v>
      </c>
      <c r="AG213" s="27"/>
      <c r="AH213" s="27"/>
      <c r="AI213" s="210" t="s">
        <v>155</v>
      </c>
      <c r="AJ213" s="41"/>
      <c r="AK213" s="27"/>
      <c r="AL213" s="27"/>
      <c r="AM213" s="99"/>
      <c r="AN213" s="99"/>
      <c r="AO213" s="99"/>
      <c r="AP213" s="99"/>
      <c r="AQ213" s="7">
        <f t="shared" si="66"/>
        <v>3</v>
      </c>
      <c r="AR213" s="3">
        <f t="shared" ref="AR213:AR227" si="75">34*1</f>
        <v>34</v>
      </c>
      <c r="AS213" s="8">
        <f t="shared" si="65"/>
        <v>8.8235294117647065E-2</v>
      </c>
    </row>
    <row r="214" spans="1:45" ht="12.75" customHeight="1">
      <c r="A214" s="201"/>
      <c r="B214" s="132"/>
      <c r="C214" s="91" t="s">
        <v>104</v>
      </c>
      <c r="D214" s="51"/>
      <c r="E214" s="27"/>
      <c r="F214" s="27"/>
      <c r="G214" s="27"/>
      <c r="H214" s="96" t="s">
        <v>140</v>
      </c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96" t="s">
        <v>132</v>
      </c>
      <c r="AG214" s="27"/>
      <c r="AH214" s="27"/>
      <c r="AI214" s="210" t="s">
        <v>155</v>
      </c>
      <c r="AJ214" s="41"/>
      <c r="AK214" s="27"/>
      <c r="AL214" s="27"/>
      <c r="AM214" s="99"/>
      <c r="AN214" s="99"/>
      <c r="AO214" s="99"/>
      <c r="AP214" s="99"/>
      <c r="AQ214" s="7">
        <f t="shared" si="66"/>
        <v>3</v>
      </c>
      <c r="AR214" s="3">
        <f t="shared" si="75"/>
        <v>34</v>
      </c>
      <c r="AS214" s="8">
        <f t="shared" ref="AS214" si="76">AQ214/AR214</f>
        <v>8.8235294117647065E-2</v>
      </c>
    </row>
    <row r="215" spans="1:45" ht="12.75" customHeight="1">
      <c r="A215" s="201"/>
      <c r="B215" s="133"/>
      <c r="C215" s="91" t="s">
        <v>131</v>
      </c>
      <c r="D215" s="51"/>
      <c r="E215" s="27"/>
      <c r="F215" s="27"/>
      <c r="G215" s="27"/>
      <c r="H215" s="96" t="s">
        <v>140</v>
      </c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96" t="s">
        <v>132</v>
      </c>
      <c r="AG215" s="27"/>
      <c r="AH215" s="27"/>
      <c r="AI215" s="210" t="s">
        <v>155</v>
      </c>
      <c r="AJ215" s="27"/>
      <c r="AK215" s="27"/>
      <c r="AL215" s="27"/>
      <c r="AM215" s="99"/>
      <c r="AN215" s="99"/>
      <c r="AO215" s="99"/>
      <c r="AP215" s="99"/>
      <c r="AQ215" s="7">
        <f t="shared" si="66"/>
        <v>3</v>
      </c>
      <c r="AR215" s="3">
        <f t="shared" si="75"/>
        <v>34</v>
      </c>
      <c r="AS215" s="8">
        <f t="shared" si="65"/>
        <v>8.8235294117647065E-2</v>
      </c>
    </row>
    <row r="216" spans="1:45" ht="12.75" customHeight="1">
      <c r="A216" s="201"/>
      <c r="B216" s="131" t="s">
        <v>28</v>
      </c>
      <c r="C216" s="91" t="s">
        <v>102</v>
      </c>
      <c r="D216" s="51"/>
      <c r="E216" s="27"/>
      <c r="F216" s="27"/>
      <c r="G216" s="96" t="s">
        <v>140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96" t="s">
        <v>140</v>
      </c>
      <c r="AA216" s="27"/>
      <c r="AB216" s="27"/>
      <c r="AC216" s="27"/>
      <c r="AD216" s="27"/>
      <c r="AE216" s="27"/>
      <c r="AF216" s="27"/>
      <c r="AG216" s="27"/>
      <c r="AH216" s="27"/>
      <c r="AI216" s="210" t="s">
        <v>155</v>
      </c>
      <c r="AJ216" s="27"/>
      <c r="AK216" s="27"/>
      <c r="AL216" s="27"/>
      <c r="AM216" s="99"/>
      <c r="AN216" s="99"/>
      <c r="AO216" s="99"/>
      <c r="AP216" s="99"/>
      <c r="AQ216" s="7">
        <f t="shared" si="66"/>
        <v>3</v>
      </c>
      <c r="AR216" s="3">
        <f t="shared" si="75"/>
        <v>34</v>
      </c>
      <c r="AS216" s="8">
        <f t="shared" si="65"/>
        <v>8.8235294117647065E-2</v>
      </c>
    </row>
    <row r="217" spans="1:45" ht="12.75" customHeight="1">
      <c r="A217" s="201"/>
      <c r="B217" s="132"/>
      <c r="C217" s="91" t="s">
        <v>103</v>
      </c>
      <c r="D217" s="51"/>
      <c r="E217" s="27"/>
      <c r="F217" s="27"/>
      <c r="G217" s="96" t="s">
        <v>140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96" t="s">
        <v>140</v>
      </c>
      <c r="AA217" s="27"/>
      <c r="AB217" s="27"/>
      <c r="AC217" s="27"/>
      <c r="AD217" s="27"/>
      <c r="AE217" s="27"/>
      <c r="AF217" s="41"/>
      <c r="AG217" s="41"/>
      <c r="AH217" s="27"/>
      <c r="AI217" s="210" t="s">
        <v>155</v>
      </c>
      <c r="AJ217" s="42"/>
      <c r="AK217" s="41"/>
      <c r="AL217" s="27"/>
      <c r="AM217" s="99"/>
      <c r="AN217" s="99"/>
      <c r="AO217" s="99"/>
      <c r="AP217" s="99"/>
      <c r="AQ217" s="7">
        <f t="shared" si="66"/>
        <v>3</v>
      </c>
      <c r="AR217" s="3">
        <f t="shared" si="75"/>
        <v>34</v>
      </c>
      <c r="AS217" s="8">
        <f t="shared" si="65"/>
        <v>8.8235294117647065E-2</v>
      </c>
    </row>
    <row r="218" spans="1:45" ht="12.75" customHeight="1">
      <c r="A218" s="201"/>
      <c r="B218" s="132"/>
      <c r="C218" s="91" t="s">
        <v>104</v>
      </c>
      <c r="D218" s="51"/>
      <c r="E218" s="27"/>
      <c r="F218" s="27"/>
      <c r="G218" s="96" t="s">
        <v>140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96" t="s">
        <v>140</v>
      </c>
      <c r="AA218" s="27"/>
      <c r="AB218" s="27"/>
      <c r="AC218" s="27"/>
      <c r="AD218" s="27"/>
      <c r="AE218" s="27"/>
      <c r="AF218" s="41"/>
      <c r="AG218" s="41"/>
      <c r="AH218" s="27"/>
      <c r="AI218" s="210" t="s">
        <v>155</v>
      </c>
      <c r="AJ218" s="42"/>
      <c r="AK218" s="41"/>
      <c r="AL218" s="27"/>
      <c r="AM218" s="99"/>
      <c r="AN218" s="99"/>
      <c r="AO218" s="99"/>
      <c r="AP218" s="99"/>
      <c r="AQ218" s="7">
        <f t="shared" si="66"/>
        <v>3</v>
      </c>
      <c r="AR218" s="3">
        <f t="shared" si="75"/>
        <v>34</v>
      </c>
      <c r="AS218" s="8">
        <f t="shared" ref="AS218" si="77">AQ218/AR218</f>
        <v>8.8235294117647065E-2</v>
      </c>
    </row>
    <row r="219" spans="1:45" ht="12.75" customHeight="1">
      <c r="A219" s="201"/>
      <c r="B219" s="133"/>
      <c r="C219" s="91" t="s">
        <v>131</v>
      </c>
      <c r="D219" s="51"/>
      <c r="E219" s="27"/>
      <c r="F219" s="27"/>
      <c r="G219" s="96" t="s">
        <v>140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96" t="s">
        <v>140</v>
      </c>
      <c r="AA219" s="27"/>
      <c r="AB219" s="27"/>
      <c r="AC219" s="27"/>
      <c r="AD219" s="27"/>
      <c r="AE219" s="27"/>
      <c r="AF219" s="27"/>
      <c r="AG219" s="27"/>
      <c r="AH219" s="41"/>
      <c r="AI219" s="210" t="s">
        <v>155</v>
      </c>
      <c r="AJ219" s="42"/>
      <c r="AK219" s="27"/>
      <c r="AL219" s="27"/>
      <c r="AM219" s="99"/>
      <c r="AN219" s="99"/>
      <c r="AO219" s="99"/>
      <c r="AP219" s="99"/>
      <c r="AQ219" s="7">
        <f t="shared" si="66"/>
        <v>3</v>
      </c>
      <c r="AR219" s="3">
        <f t="shared" si="75"/>
        <v>34</v>
      </c>
      <c r="AS219" s="8">
        <f t="shared" si="65"/>
        <v>8.8235294117647065E-2</v>
      </c>
    </row>
    <row r="220" spans="1:45" ht="12.75" customHeight="1">
      <c r="A220" s="201"/>
      <c r="B220" s="134" t="s">
        <v>52</v>
      </c>
      <c r="C220" s="91" t="s">
        <v>102</v>
      </c>
      <c r="D220" s="51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41"/>
      <c r="AI220" s="41"/>
      <c r="AJ220" s="42"/>
      <c r="AK220" s="27"/>
      <c r="AL220" s="27"/>
      <c r="AM220" s="99"/>
      <c r="AN220" s="99"/>
      <c r="AO220" s="99"/>
      <c r="AP220" s="99"/>
      <c r="AQ220" s="7">
        <f t="shared" si="66"/>
        <v>0</v>
      </c>
      <c r="AR220" s="3">
        <f t="shared" si="75"/>
        <v>34</v>
      </c>
      <c r="AS220" s="8">
        <f t="shared" si="65"/>
        <v>0</v>
      </c>
    </row>
    <row r="221" spans="1:45" ht="12.75" customHeight="1">
      <c r="A221" s="201"/>
      <c r="B221" s="134"/>
      <c r="C221" s="91" t="s">
        <v>103</v>
      </c>
      <c r="D221" s="51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41"/>
      <c r="AI221" s="41"/>
      <c r="AJ221" s="42"/>
      <c r="AK221" s="27"/>
      <c r="AL221" s="27"/>
      <c r="AM221" s="99"/>
      <c r="AN221" s="99"/>
      <c r="AO221" s="99"/>
      <c r="AP221" s="99"/>
      <c r="AQ221" s="7">
        <f t="shared" si="66"/>
        <v>0</v>
      </c>
      <c r="AR221" s="3">
        <f t="shared" si="75"/>
        <v>34</v>
      </c>
      <c r="AS221" s="8">
        <f t="shared" si="65"/>
        <v>0</v>
      </c>
    </row>
    <row r="222" spans="1:45" ht="12.75" customHeight="1">
      <c r="A222" s="201"/>
      <c r="B222" s="134"/>
      <c r="C222" s="91" t="s">
        <v>104</v>
      </c>
      <c r="D222" s="51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41"/>
      <c r="AI222" s="41"/>
      <c r="AJ222" s="42"/>
      <c r="AK222" s="27"/>
      <c r="AL222" s="27"/>
      <c r="AM222" s="99"/>
      <c r="AN222" s="99"/>
      <c r="AO222" s="99"/>
      <c r="AP222" s="99"/>
      <c r="AQ222" s="7">
        <f t="shared" si="66"/>
        <v>0</v>
      </c>
      <c r="AR222" s="3">
        <f t="shared" si="75"/>
        <v>34</v>
      </c>
      <c r="AS222" s="8">
        <f t="shared" ref="AS222" si="78">AQ222/AR222</f>
        <v>0</v>
      </c>
    </row>
    <row r="223" spans="1:45" ht="12.75" customHeight="1">
      <c r="A223" s="201"/>
      <c r="B223" s="134"/>
      <c r="C223" s="91" t="s">
        <v>131</v>
      </c>
      <c r="D223" s="51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41"/>
      <c r="AI223" s="41"/>
      <c r="AJ223" s="42"/>
      <c r="AK223" s="27"/>
      <c r="AL223" s="27"/>
      <c r="AM223" s="99"/>
      <c r="AN223" s="99"/>
      <c r="AO223" s="99"/>
      <c r="AP223" s="99"/>
      <c r="AQ223" s="7">
        <f t="shared" si="66"/>
        <v>0</v>
      </c>
      <c r="AR223" s="3">
        <f t="shared" si="75"/>
        <v>34</v>
      </c>
      <c r="AS223" s="8">
        <f t="shared" si="65"/>
        <v>0</v>
      </c>
    </row>
    <row r="224" spans="1:45" ht="12.75" customHeight="1">
      <c r="A224" s="201"/>
      <c r="B224" s="134" t="s">
        <v>53</v>
      </c>
      <c r="C224" s="91" t="s">
        <v>102</v>
      </c>
      <c r="D224" s="51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41"/>
      <c r="AI224" s="41"/>
      <c r="AJ224" s="42"/>
      <c r="AK224" s="27"/>
      <c r="AL224" s="27"/>
      <c r="AM224" s="99"/>
      <c r="AN224" s="99"/>
      <c r="AO224" s="99"/>
      <c r="AP224" s="99"/>
      <c r="AQ224" s="7">
        <f t="shared" si="66"/>
        <v>0</v>
      </c>
      <c r="AR224" s="3">
        <f t="shared" si="75"/>
        <v>34</v>
      </c>
      <c r="AS224" s="8">
        <f t="shared" si="65"/>
        <v>0</v>
      </c>
    </row>
    <row r="225" spans="1:45" ht="12.75" customHeight="1">
      <c r="A225" s="201"/>
      <c r="B225" s="134"/>
      <c r="C225" s="91" t="s">
        <v>103</v>
      </c>
      <c r="D225" s="51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41"/>
      <c r="AI225" s="41"/>
      <c r="AJ225" s="42"/>
      <c r="AK225" s="27"/>
      <c r="AL225" s="27"/>
      <c r="AM225" s="99"/>
      <c r="AN225" s="99"/>
      <c r="AO225" s="99"/>
      <c r="AP225" s="99"/>
      <c r="AQ225" s="7">
        <f t="shared" si="66"/>
        <v>0</v>
      </c>
      <c r="AR225" s="3">
        <f t="shared" si="75"/>
        <v>34</v>
      </c>
      <c r="AS225" s="8">
        <f t="shared" si="65"/>
        <v>0</v>
      </c>
    </row>
    <row r="226" spans="1:45" ht="12.75" customHeight="1">
      <c r="A226" s="201"/>
      <c r="B226" s="134"/>
      <c r="C226" s="91" t="s">
        <v>104</v>
      </c>
      <c r="D226" s="51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41"/>
      <c r="AI226" s="41"/>
      <c r="AJ226" s="42"/>
      <c r="AK226" s="27"/>
      <c r="AL226" s="27"/>
      <c r="AM226" s="99"/>
      <c r="AN226" s="99"/>
      <c r="AO226" s="99"/>
      <c r="AP226" s="99"/>
      <c r="AQ226" s="7">
        <f t="shared" si="66"/>
        <v>0</v>
      </c>
      <c r="AR226" s="3">
        <f t="shared" si="75"/>
        <v>34</v>
      </c>
      <c r="AS226" s="8">
        <f t="shared" ref="AS226" si="79">AQ226/AR226</f>
        <v>0</v>
      </c>
    </row>
    <row r="227" spans="1:45" ht="12.75" customHeight="1">
      <c r="A227" s="201"/>
      <c r="B227" s="134"/>
      <c r="C227" s="91" t="s">
        <v>131</v>
      </c>
      <c r="D227" s="51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41"/>
      <c r="AI227" s="41"/>
      <c r="AJ227" s="42"/>
      <c r="AK227" s="27"/>
      <c r="AL227" s="27"/>
      <c r="AM227" s="99"/>
      <c r="AN227" s="99"/>
      <c r="AO227" s="99"/>
      <c r="AP227" s="99"/>
      <c r="AQ227" s="7">
        <f t="shared" si="66"/>
        <v>0</v>
      </c>
      <c r="AR227" s="3">
        <f t="shared" si="75"/>
        <v>34</v>
      </c>
      <c r="AS227" s="8">
        <f t="shared" si="65"/>
        <v>0</v>
      </c>
    </row>
    <row r="228" spans="1:45" ht="12.75" customHeight="1">
      <c r="A228" s="201"/>
      <c r="B228" s="134" t="s">
        <v>86</v>
      </c>
      <c r="C228" s="91" t="s">
        <v>102</v>
      </c>
      <c r="D228" s="51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41"/>
      <c r="AI228" s="41"/>
      <c r="AJ228" s="42"/>
      <c r="AK228" s="27"/>
      <c r="AL228" s="27"/>
      <c r="AM228" s="99"/>
      <c r="AN228" s="99"/>
      <c r="AO228" s="99"/>
      <c r="AP228" s="99"/>
      <c r="AQ228" s="7">
        <f t="shared" si="66"/>
        <v>0</v>
      </c>
      <c r="AR228" s="3">
        <f>34*2</f>
        <v>68</v>
      </c>
      <c r="AS228" s="8">
        <f t="shared" si="65"/>
        <v>0</v>
      </c>
    </row>
    <row r="229" spans="1:45" ht="12.75" customHeight="1">
      <c r="A229" s="201"/>
      <c r="B229" s="134"/>
      <c r="C229" s="91" t="s">
        <v>103</v>
      </c>
      <c r="D229" s="51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41"/>
      <c r="AI229" s="41"/>
      <c r="AJ229" s="42"/>
      <c r="AK229" s="27"/>
      <c r="AL229" s="27"/>
      <c r="AM229" s="99"/>
      <c r="AN229" s="99"/>
      <c r="AO229" s="99"/>
      <c r="AP229" s="99"/>
      <c r="AQ229" s="7">
        <f t="shared" si="66"/>
        <v>0</v>
      </c>
      <c r="AR229" s="3">
        <f t="shared" ref="AR229:AR235" si="80">34*2</f>
        <v>68</v>
      </c>
      <c r="AS229" s="8">
        <f t="shared" si="65"/>
        <v>0</v>
      </c>
    </row>
    <row r="230" spans="1:45" ht="12.75" customHeight="1">
      <c r="A230" s="201"/>
      <c r="B230" s="134"/>
      <c r="C230" s="91" t="s">
        <v>104</v>
      </c>
      <c r="D230" s="51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41"/>
      <c r="AI230" s="41"/>
      <c r="AJ230" s="42"/>
      <c r="AK230" s="27"/>
      <c r="AL230" s="27"/>
      <c r="AM230" s="99"/>
      <c r="AN230" s="99"/>
      <c r="AO230" s="99"/>
      <c r="AP230" s="99"/>
      <c r="AQ230" s="7">
        <f t="shared" si="66"/>
        <v>0</v>
      </c>
      <c r="AR230" s="3">
        <f t="shared" si="80"/>
        <v>68</v>
      </c>
      <c r="AS230" s="8">
        <f t="shared" ref="AS230" si="81">AQ230/AR230</f>
        <v>0</v>
      </c>
    </row>
    <row r="231" spans="1:45" ht="12.75" customHeight="1">
      <c r="A231" s="201"/>
      <c r="B231" s="134"/>
      <c r="C231" s="91" t="s">
        <v>131</v>
      </c>
      <c r="D231" s="51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41"/>
      <c r="AI231" s="41"/>
      <c r="AJ231" s="42"/>
      <c r="AK231" s="27"/>
      <c r="AL231" s="27"/>
      <c r="AM231" s="99"/>
      <c r="AN231" s="99"/>
      <c r="AO231" s="99"/>
      <c r="AP231" s="99"/>
      <c r="AQ231" s="7">
        <f t="shared" si="66"/>
        <v>0</v>
      </c>
      <c r="AR231" s="3">
        <f t="shared" si="80"/>
        <v>68</v>
      </c>
      <c r="AS231" s="8">
        <f t="shared" si="65"/>
        <v>0</v>
      </c>
    </row>
    <row r="232" spans="1:45" ht="12.75" customHeight="1">
      <c r="A232" s="201"/>
      <c r="B232" s="134" t="s">
        <v>74</v>
      </c>
      <c r="C232" s="91" t="s">
        <v>102</v>
      </c>
      <c r="D232" s="51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41"/>
      <c r="AI232" s="41"/>
      <c r="AJ232" s="42"/>
      <c r="AK232" s="27"/>
      <c r="AL232" s="27"/>
      <c r="AM232" s="99"/>
      <c r="AN232" s="99"/>
      <c r="AO232" s="99"/>
      <c r="AP232" s="99"/>
      <c r="AQ232" s="7">
        <f t="shared" si="66"/>
        <v>0</v>
      </c>
      <c r="AR232" s="3">
        <f t="shared" si="80"/>
        <v>68</v>
      </c>
      <c r="AS232" s="8">
        <f t="shared" si="65"/>
        <v>0</v>
      </c>
    </row>
    <row r="233" spans="1:45" ht="12.75" customHeight="1">
      <c r="A233" s="201"/>
      <c r="B233" s="134"/>
      <c r="C233" s="91" t="s">
        <v>103</v>
      </c>
      <c r="D233" s="51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41"/>
      <c r="AI233" s="41"/>
      <c r="AJ233" s="42"/>
      <c r="AK233" s="27"/>
      <c r="AL233" s="27"/>
      <c r="AM233" s="99"/>
      <c r="AN233" s="99"/>
      <c r="AO233" s="99"/>
      <c r="AP233" s="99"/>
      <c r="AQ233" s="7">
        <f t="shared" si="66"/>
        <v>0</v>
      </c>
      <c r="AR233" s="3">
        <f t="shared" si="80"/>
        <v>68</v>
      </c>
      <c r="AS233" s="8">
        <f t="shared" si="65"/>
        <v>0</v>
      </c>
    </row>
    <row r="234" spans="1:45" ht="12.75" customHeight="1">
      <c r="A234" s="201"/>
      <c r="B234" s="134"/>
      <c r="C234" s="91" t="s">
        <v>104</v>
      </c>
      <c r="D234" s="51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41"/>
      <c r="AI234" s="41"/>
      <c r="AJ234" s="42"/>
      <c r="AK234" s="27"/>
      <c r="AL234" s="27"/>
      <c r="AM234" s="99"/>
      <c r="AN234" s="99"/>
      <c r="AO234" s="99"/>
      <c r="AP234" s="99"/>
      <c r="AQ234" s="7">
        <f t="shared" si="66"/>
        <v>0</v>
      </c>
      <c r="AR234" s="3">
        <f t="shared" si="80"/>
        <v>68</v>
      </c>
      <c r="AS234" s="8">
        <f t="shared" ref="AS234" si="82">AQ234/AR234</f>
        <v>0</v>
      </c>
    </row>
    <row r="235" spans="1:45" ht="12.75" customHeight="1">
      <c r="A235" s="201"/>
      <c r="B235" s="134"/>
      <c r="C235" s="91" t="s">
        <v>131</v>
      </c>
      <c r="D235" s="51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41"/>
      <c r="AI235" s="41"/>
      <c r="AJ235" s="42"/>
      <c r="AK235" s="27"/>
      <c r="AL235" s="27"/>
      <c r="AM235" s="99"/>
      <c r="AN235" s="99"/>
      <c r="AO235" s="99"/>
      <c r="AP235" s="99"/>
      <c r="AQ235" s="7">
        <f t="shared" si="66"/>
        <v>0</v>
      </c>
      <c r="AR235" s="3">
        <f t="shared" si="80"/>
        <v>68</v>
      </c>
      <c r="AS235" s="8">
        <f t="shared" si="65"/>
        <v>0</v>
      </c>
    </row>
    <row r="236" spans="1:45" ht="27" customHeight="1">
      <c r="A236" s="66"/>
      <c r="B236" s="67"/>
      <c r="C236" s="67"/>
      <c r="D236" s="67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6"/>
      <c r="AN236" s="66"/>
      <c r="AO236" s="66"/>
      <c r="AP236" s="66"/>
      <c r="AQ236" s="66"/>
      <c r="AR236" s="66"/>
      <c r="AS236" s="66"/>
    </row>
    <row r="237" spans="1:45" s="2" customFormat="1" ht="81.75" customHeight="1">
      <c r="A237" s="176" t="s">
        <v>32</v>
      </c>
      <c r="B237" s="176"/>
      <c r="C237" s="176"/>
      <c r="D237" s="176"/>
      <c r="E237" s="135" t="s">
        <v>39</v>
      </c>
      <c r="F237" s="135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135"/>
      <c r="AC237" s="135"/>
      <c r="AD237" s="135"/>
      <c r="AE237" s="135"/>
      <c r="AF237" s="135"/>
      <c r="AG237" s="135"/>
      <c r="AH237" s="135"/>
      <c r="AI237" s="135"/>
      <c r="AJ237" s="135"/>
      <c r="AK237" s="135"/>
      <c r="AL237" s="135"/>
      <c r="AM237" s="135"/>
      <c r="AN237" s="135"/>
      <c r="AO237" s="135"/>
      <c r="AP237" s="135"/>
      <c r="AQ237" s="138" t="s">
        <v>19</v>
      </c>
      <c r="AR237" s="174" t="s">
        <v>21</v>
      </c>
      <c r="AS237" s="175" t="s">
        <v>20</v>
      </c>
    </row>
    <row r="238" spans="1:45" s="2" customFormat="1" ht="21.75" customHeight="1">
      <c r="A238" s="134" t="s">
        <v>0</v>
      </c>
      <c r="B238" s="134"/>
      <c r="C238" s="134"/>
      <c r="D238" s="23" t="s">
        <v>17</v>
      </c>
      <c r="E238" s="134" t="s">
        <v>1</v>
      </c>
      <c r="F238" s="134"/>
      <c r="G238" s="134"/>
      <c r="H238" s="134"/>
      <c r="I238" s="134" t="s">
        <v>2</v>
      </c>
      <c r="J238" s="134"/>
      <c r="K238" s="134"/>
      <c r="L238" s="134"/>
      <c r="M238" s="134" t="s">
        <v>3</v>
      </c>
      <c r="N238" s="134"/>
      <c r="O238" s="134"/>
      <c r="P238" s="134"/>
      <c r="Q238" s="134" t="s">
        <v>4</v>
      </c>
      <c r="R238" s="134"/>
      <c r="S238" s="134"/>
      <c r="T238" s="134"/>
      <c r="U238" s="134" t="s">
        <v>5</v>
      </c>
      <c r="V238" s="134"/>
      <c r="W238" s="134"/>
      <c r="X238" s="134" t="s">
        <v>6</v>
      </c>
      <c r="Y238" s="134"/>
      <c r="Z238" s="134"/>
      <c r="AA238" s="134"/>
      <c r="AB238" s="134" t="s">
        <v>7</v>
      </c>
      <c r="AC238" s="134"/>
      <c r="AD238" s="134"/>
      <c r="AE238" s="134" t="s">
        <v>8</v>
      </c>
      <c r="AF238" s="134"/>
      <c r="AG238" s="134"/>
      <c r="AH238" s="134"/>
      <c r="AI238" s="134"/>
      <c r="AJ238" s="134" t="s">
        <v>9</v>
      </c>
      <c r="AK238" s="134"/>
      <c r="AL238" s="134"/>
      <c r="AM238" s="136" t="s">
        <v>10</v>
      </c>
      <c r="AN238" s="136"/>
      <c r="AO238" s="136"/>
      <c r="AP238" s="136"/>
      <c r="AQ238" s="138"/>
      <c r="AR238" s="174"/>
      <c r="AS238" s="175"/>
    </row>
    <row r="239" spans="1:45" s="6" customFormat="1" ht="11.25" customHeight="1">
      <c r="A239" s="134"/>
      <c r="B239" s="134"/>
      <c r="C239" s="134"/>
      <c r="D239" s="23" t="s">
        <v>18</v>
      </c>
      <c r="E239" s="5">
        <v>1</v>
      </c>
      <c r="F239" s="5">
        <v>2</v>
      </c>
      <c r="G239" s="5">
        <v>3</v>
      </c>
      <c r="H239" s="5">
        <v>4</v>
      </c>
      <c r="I239" s="5">
        <v>5</v>
      </c>
      <c r="J239" s="5">
        <v>6</v>
      </c>
      <c r="K239" s="5">
        <v>7</v>
      </c>
      <c r="L239" s="5">
        <v>8</v>
      </c>
      <c r="M239" s="5">
        <v>9</v>
      </c>
      <c r="N239" s="5">
        <v>10</v>
      </c>
      <c r="O239" s="5">
        <v>11</v>
      </c>
      <c r="P239" s="5">
        <v>12</v>
      </c>
      <c r="Q239" s="5">
        <v>13</v>
      </c>
      <c r="R239" s="5">
        <v>14</v>
      </c>
      <c r="S239" s="5">
        <v>15</v>
      </c>
      <c r="T239" s="5">
        <v>16</v>
      </c>
      <c r="U239" s="5">
        <v>17</v>
      </c>
      <c r="V239" s="5">
        <v>18</v>
      </c>
      <c r="W239" s="5">
        <v>19</v>
      </c>
      <c r="X239" s="5">
        <v>20</v>
      </c>
      <c r="Y239" s="5">
        <v>21</v>
      </c>
      <c r="Z239" s="5">
        <v>22</v>
      </c>
      <c r="AA239" s="5">
        <v>23</v>
      </c>
      <c r="AB239" s="5">
        <v>24</v>
      </c>
      <c r="AC239" s="5">
        <v>25</v>
      </c>
      <c r="AD239" s="5">
        <v>26</v>
      </c>
      <c r="AE239" s="5">
        <v>27</v>
      </c>
      <c r="AF239" s="5">
        <v>28</v>
      </c>
      <c r="AG239" s="5">
        <v>29</v>
      </c>
      <c r="AH239" s="5">
        <v>30</v>
      </c>
      <c r="AI239" s="5">
        <v>31</v>
      </c>
      <c r="AJ239" s="5">
        <v>32</v>
      </c>
      <c r="AK239" s="5">
        <v>33</v>
      </c>
      <c r="AL239" s="5">
        <v>34</v>
      </c>
      <c r="AM239" s="100">
        <v>35</v>
      </c>
      <c r="AN239" s="100">
        <v>36</v>
      </c>
      <c r="AO239" s="100">
        <v>37</v>
      </c>
      <c r="AP239" s="100">
        <v>38</v>
      </c>
      <c r="AQ239" s="138"/>
      <c r="AR239" s="174"/>
      <c r="AS239" s="175"/>
    </row>
    <row r="240" spans="1:45" ht="12.75" customHeight="1">
      <c r="A240" s="173" t="s">
        <v>24</v>
      </c>
      <c r="B240" s="131" t="s">
        <v>12</v>
      </c>
      <c r="C240" s="50" t="s">
        <v>105</v>
      </c>
      <c r="D240" s="51"/>
      <c r="E240" s="27"/>
      <c r="F240" s="96" t="s">
        <v>132</v>
      </c>
      <c r="G240" s="102" t="s">
        <v>135</v>
      </c>
      <c r="H240" s="97" t="s">
        <v>135</v>
      </c>
      <c r="I240" s="27"/>
      <c r="J240" s="97" t="s">
        <v>135</v>
      </c>
      <c r="K240" s="27"/>
      <c r="L240" s="27"/>
      <c r="M240" s="27"/>
      <c r="N240" s="27"/>
      <c r="O240" s="97" t="s">
        <v>135</v>
      </c>
      <c r="P240" s="103" t="s">
        <v>138</v>
      </c>
      <c r="Q240" s="27"/>
      <c r="R240" s="97" t="s">
        <v>135</v>
      </c>
      <c r="S240" s="27"/>
      <c r="T240" s="96" t="s">
        <v>132</v>
      </c>
      <c r="U240" s="27"/>
      <c r="V240" s="27"/>
      <c r="W240" s="27"/>
      <c r="X240" s="27"/>
      <c r="Y240" s="103" t="s">
        <v>138</v>
      </c>
      <c r="Z240" s="27"/>
      <c r="AA240" s="27"/>
      <c r="AB240" s="27"/>
      <c r="AC240" s="27"/>
      <c r="AD240" s="27"/>
      <c r="AE240" s="27"/>
      <c r="AF240" s="27"/>
      <c r="AG240" s="210" t="s">
        <v>152</v>
      </c>
      <c r="AH240" s="27"/>
      <c r="AI240" s="27"/>
      <c r="AJ240" s="27"/>
      <c r="AK240" s="96" t="s">
        <v>132</v>
      </c>
      <c r="AL240" s="27"/>
      <c r="AM240" s="101"/>
      <c r="AN240" s="101"/>
      <c r="AO240" s="101"/>
      <c r="AP240" s="101"/>
      <c r="AQ240" s="7">
        <f>COUNTA(E240:AP240)</f>
        <v>11</v>
      </c>
      <c r="AR240" s="3">
        <f>34*4</f>
        <v>136</v>
      </c>
      <c r="AS240" s="8">
        <f t="shared" ref="AS240:AS284" si="83">AQ240/AR240</f>
        <v>8.0882352941176475E-2</v>
      </c>
    </row>
    <row r="241" spans="1:45" ht="24">
      <c r="A241" s="173"/>
      <c r="B241" s="132"/>
      <c r="C241" s="50" t="s">
        <v>106</v>
      </c>
      <c r="D241" s="51"/>
      <c r="E241" s="27"/>
      <c r="F241" s="96" t="s">
        <v>132</v>
      </c>
      <c r="G241" s="102" t="s">
        <v>135</v>
      </c>
      <c r="H241" s="97" t="s">
        <v>135</v>
      </c>
      <c r="I241" s="27"/>
      <c r="J241" s="97" t="s">
        <v>135</v>
      </c>
      <c r="K241" s="27"/>
      <c r="L241" s="27"/>
      <c r="M241" s="27"/>
      <c r="N241" s="27"/>
      <c r="O241" s="97" t="s">
        <v>135</v>
      </c>
      <c r="P241" s="103" t="s">
        <v>138</v>
      </c>
      <c r="Q241" s="27"/>
      <c r="R241" s="97" t="s">
        <v>135</v>
      </c>
      <c r="S241" s="27"/>
      <c r="T241" s="96" t="s">
        <v>132</v>
      </c>
      <c r="U241" s="27"/>
      <c r="V241" s="27"/>
      <c r="W241" s="27"/>
      <c r="X241" s="27"/>
      <c r="Y241" s="103" t="s">
        <v>138</v>
      </c>
      <c r="Z241" s="27"/>
      <c r="AA241" s="27"/>
      <c r="AB241" s="27"/>
      <c r="AC241" s="27"/>
      <c r="AD241" s="27"/>
      <c r="AE241" s="27"/>
      <c r="AF241" s="27"/>
      <c r="AG241" s="210" t="s">
        <v>152</v>
      </c>
      <c r="AH241" s="27"/>
      <c r="AI241" s="27"/>
      <c r="AJ241" s="27"/>
      <c r="AK241" s="96" t="s">
        <v>132</v>
      </c>
      <c r="AL241" s="27"/>
      <c r="AM241" s="101"/>
      <c r="AN241" s="101"/>
      <c r="AO241" s="101"/>
      <c r="AP241" s="101"/>
      <c r="AQ241" s="7">
        <f t="shared" ref="AQ241:AQ284" si="84">COUNTA(E241:AP241)</f>
        <v>11</v>
      </c>
      <c r="AR241" s="3">
        <f t="shared" ref="AR241:AR242" si="85">34*4</f>
        <v>136</v>
      </c>
      <c r="AS241" s="8">
        <f t="shared" si="83"/>
        <v>8.0882352941176475E-2</v>
      </c>
    </row>
    <row r="242" spans="1:45" ht="12.75" customHeight="1">
      <c r="A242" s="173"/>
      <c r="B242" s="133"/>
      <c r="C242" s="50" t="s">
        <v>107</v>
      </c>
      <c r="D242" s="51"/>
      <c r="E242" s="27"/>
      <c r="F242" s="96" t="s">
        <v>132</v>
      </c>
      <c r="G242" s="102" t="s">
        <v>135</v>
      </c>
      <c r="H242" s="97" t="s">
        <v>135</v>
      </c>
      <c r="I242" s="27"/>
      <c r="J242" s="97" t="s">
        <v>135</v>
      </c>
      <c r="K242" s="27"/>
      <c r="L242" s="27"/>
      <c r="M242" s="27"/>
      <c r="N242" s="27"/>
      <c r="O242" s="97" t="s">
        <v>135</v>
      </c>
      <c r="P242" s="103" t="s">
        <v>138</v>
      </c>
      <c r="Q242" s="27"/>
      <c r="R242" s="97" t="s">
        <v>135</v>
      </c>
      <c r="S242" s="27"/>
      <c r="T242" s="96" t="s">
        <v>132</v>
      </c>
      <c r="U242" s="27"/>
      <c r="V242" s="27"/>
      <c r="W242" s="27"/>
      <c r="X242" s="27"/>
      <c r="Y242" s="103" t="s">
        <v>138</v>
      </c>
      <c r="Z242" s="27"/>
      <c r="AA242" s="27"/>
      <c r="AB242" s="27"/>
      <c r="AC242" s="27"/>
      <c r="AD242" s="27"/>
      <c r="AE242" s="27"/>
      <c r="AF242" s="27"/>
      <c r="AG242" s="210" t="s">
        <v>152</v>
      </c>
      <c r="AH242" s="27"/>
      <c r="AI242" s="27"/>
      <c r="AJ242" s="27"/>
      <c r="AK242" s="96" t="s">
        <v>132</v>
      </c>
      <c r="AL242" s="27"/>
      <c r="AM242" s="101"/>
      <c r="AN242" s="101"/>
      <c r="AO242" s="101"/>
      <c r="AP242" s="101"/>
      <c r="AQ242" s="7">
        <f t="shared" si="84"/>
        <v>11</v>
      </c>
      <c r="AR242" s="3">
        <f t="shared" si="85"/>
        <v>136</v>
      </c>
      <c r="AS242" s="8">
        <f t="shared" si="83"/>
        <v>8.0882352941176475E-2</v>
      </c>
    </row>
    <row r="243" spans="1:45" ht="12.75" customHeight="1">
      <c r="A243" s="173"/>
      <c r="B243" s="131" t="s">
        <v>26</v>
      </c>
      <c r="C243" s="50" t="s">
        <v>105</v>
      </c>
      <c r="D243" s="51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96" t="s">
        <v>132</v>
      </c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96" t="s">
        <v>132</v>
      </c>
      <c r="AI243" s="27"/>
      <c r="AJ243" s="27"/>
      <c r="AK243" s="210" t="s">
        <v>156</v>
      </c>
      <c r="AL243" s="27"/>
      <c r="AM243" s="101"/>
      <c r="AN243" s="101"/>
      <c r="AO243" s="101"/>
      <c r="AP243" s="101"/>
      <c r="AQ243" s="7">
        <f t="shared" si="84"/>
        <v>3</v>
      </c>
      <c r="AR243" s="3">
        <f>34*2</f>
        <v>68</v>
      </c>
      <c r="AS243" s="8">
        <f t="shared" si="83"/>
        <v>4.4117647058823532E-2</v>
      </c>
    </row>
    <row r="244" spans="1:45" ht="12.75" customHeight="1">
      <c r="A244" s="173"/>
      <c r="B244" s="132"/>
      <c r="C244" s="50" t="s">
        <v>106</v>
      </c>
      <c r="D244" s="49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96" t="s">
        <v>132</v>
      </c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96" t="s">
        <v>132</v>
      </c>
      <c r="AI244" s="27"/>
      <c r="AJ244" s="27"/>
      <c r="AK244" s="210" t="s">
        <v>156</v>
      </c>
      <c r="AL244" s="27"/>
      <c r="AM244" s="101"/>
      <c r="AN244" s="101"/>
      <c r="AO244" s="101"/>
      <c r="AP244" s="101"/>
      <c r="AQ244" s="7">
        <f t="shared" si="84"/>
        <v>3</v>
      </c>
      <c r="AR244" s="3">
        <f t="shared" ref="AR244:AR245" si="86">34*2</f>
        <v>68</v>
      </c>
      <c r="AS244" s="8">
        <f t="shared" si="83"/>
        <v>4.4117647058823532E-2</v>
      </c>
    </row>
    <row r="245" spans="1:45">
      <c r="A245" s="173"/>
      <c r="B245" s="133"/>
      <c r="C245" s="50" t="s">
        <v>107</v>
      </c>
      <c r="D245" s="51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96" t="s">
        <v>132</v>
      </c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96" t="s">
        <v>132</v>
      </c>
      <c r="AI245" s="27"/>
      <c r="AJ245" s="27"/>
      <c r="AK245" s="210" t="s">
        <v>156</v>
      </c>
      <c r="AL245" s="27"/>
      <c r="AM245" s="101"/>
      <c r="AN245" s="101"/>
      <c r="AO245" s="101"/>
      <c r="AP245" s="101"/>
      <c r="AQ245" s="7">
        <f t="shared" si="84"/>
        <v>3</v>
      </c>
      <c r="AR245" s="3">
        <f t="shared" si="86"/>
        <v>68</v>
      </c>
      <c r="AS245" s="8">
        <f t="shared" si="83"/>
        <v>4.4117647058823532E-2</v>
      </c>
    </row>
    <row r="246" spans="1:45">
      <c r="A246" s="173"/>
      <c r="B246" s="131" t="s">
        <v>153</v>
      </c>
      <c r="C246" s="50" t="s">
        <v>105</v>
      </c>
      <c r="D246" s="49"/>
      <c r="E246" s="27"/>
      <c r="F246" s="27"/>
      <c r="G246" s="27"/>
      <c r="H246" s="27"/>
      <c r="I246" s="96" t="s">
        <v>140</v>
      </c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96" t="s">
        <v>140</v>
      </c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96" t="s">
        <v>140</v>
      </c>
      <c r="AJ246" s="27"/>
      <c r="AK246" s="210" t="s">
        <v>156</v>
      </c>
      <c r="AL246" s="27"/>
      <c r="AM246" s="101"/>
      <c r="AN246" s="101"/>
      <c r="AO246" s="101"/>
      <c r="AP246" s="101"/>
      <c r="AQ246" s="7">
        <f t="shared" si="84"/>
        <v>4</v>
      </c>
      <c r="AR246" s="3">
        <f>34*3</f>
        <v>102</v>
      </c>
      <c r="AS246" s="8">
        <f t="shared" si="83"/>
        <v>3.9215686274509803E-2</v>
      </c>
    </row>
    <row r="247" spans="1:45" ht="12.75" customHeight="1">
      <c r="A247" s="173"/>
      <c r="B247" s="132"/>
      <c r="C247" s="50" t="s">
        <v>106</v>
      </c>
      <c r="D247" s="51"/>
      <c r="E247" s="27"/>
      <c r="F247" s="27"/>
      <c r="G247" s="27"/>
      <c r="H247" s="27"/>
      <c r="I247" s="96" t="s">
        <v>140</v>
      </c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96" t="s">
        <v>140</v>
      </c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96" t="s">
        <v>140</v>
      </c>
      <c r="AJ247" s="27"/>
      <c r="AK247" s="210" t="s">
        <v>156</v>
      </c>
      <c r="AL247" s="27"/>
      <c r="AM247" s="101"/>
      <c r="AN247" s="101"/>
      <c r="AO247" s="101"/>
      <c r="AP247" s="101"/>
      <c r="AQ247" s="7">
        <f t="shared" si="84"/>
        <v>4</v>
      </c>
      <c r="AR247" s="3">
        <f t="shared" ref="AR247:AR251" si="87">34*3</f>
        <v>102</v>
      </c>
      <c r="AS247" s="8">
        <f t="shared" si="83"/>
        <v>3.9215686274509803E-2</v>
      </c>
    </row>
    <row r="248" spans="1:45" ht="12.75" customHeight="1">
      <c r="A248" s="173"/>
      <c r="B248" s="133"/>
      <c r="C248" s="50" t="s">
        <v>107</v>
      </c>
      <c r="D248" s="51"/>
      <c r="E248" s="27"/>
      <c r="F248" s="27"/>
      <c r="G248" s="27"/>
      <c r="H248" s="27"/>
      <c r="I248" s="96" t="s">
        <v>140</v>
      </c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96" t="s">
        <v>140</v>
      </c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96" t="s">
        <v>140</v>
      </c>
      <c r="AJ248" s="27"/>
      <c r="AK248" s="210" t="s">
        <v>156</v>
      </c>
      <c r="AL248" s="27"/>
      <c r="AM248" s="101"/>
      <c r="AN248" s="101"/>
      <c r="AO248" s="101"/>
      <c r="AP248" s="101"/>
      <c r="AQ248" s="7">
        <f t="shared" si="84"/>
        <v>4</v>
      </c>
      <c r="AR248" s="3">
        <f t="shared" si="87"/>
        <v>102</v>
      </c>
      <c r="AS248" s="8">
        <f t="shared" si="83"/>
        <v>3.9215686274509803E-2</v>
      </c>
    </row>
    <row r="249" spans="1:45">
      <c r="A249" s="173"/>
      <c r="B249" s="131" t="s">
        <v>99</v>
      </c>
      <c r="C249" s="50" t="s">
        <v>105</v>
      </c>
      <c r="D249" s="51"/>
      <c r="E249" s="27"/>
      <c r="F249" s="27"/>
      <c r="G249" s="27"/>
      <c r="H249" s="27"/>
      <c r="I249" s="27"/>
      <c r="J249" s="27"/>
      <c r="K249" s="27"/>
      <c r="L249" s="96" t="s">
        <v>132</v>
      </c>
      <c r="M249" s="27"/>
      <c r="N249" s="27"/>
      <c r="O249" s="27"/>
      <c r="P249" s="27"/>
      <c r="Q249" s="27"/>
      <c r="R249" s="27"/>
      <c r="S249" s="27"/>
      <c r="T249" s="27"/>
      <c r="U249" s="96" t="s">
        <v>132</v>
      </c>
      <c r="V249" s="27"/>
      <c r="W249" s="27"/>
      <c r="X249" s="27"/>
      <c r="Y249" s="27"/>
      <c r="Z249" s="27"/>
      <c r="AA249" s="27"/>
      <c r="AB249" s="96" t="s">
        <v>132</v>
      </c>
      <c r="AC249" s="27"/>
      <c r="AD249" s="27"/>
      <c r="AE249" s="27"/>
      <c r="AF249" s="27"/>
      <c r="AG249" s="27"/>
      <c r="AH249" s="210" t="s">
        <v>152</v>
      </c>
      <c r="AI249" s="42"/>
      <c r="AJ249" s="96" t="s">
        <v>132</v>
      </c>
      <c r="AK249" s="27"/>
      <c r="AL249" s="27"/>
      <c r="AM249" s="101"/>
      <c r="AN249" s="101"/>
      <c r="AO249" s="101"/>
      <c r="AP249" s="101"/>
      <c r="AQ249" s="7">
        <f t="shared" si="84"/>
        <v>5</v>
      </c>
      <c r="AR249" s="3">
        <f t="shared" si="87"/>
        <v>102</v>
      </c>
      <c r="AS249" s="8">
        <f t="shared" si="83"/>
        <v>4.9019607843137254E-2</v>
      </c>
    </row>
    <row r="250" spans="1:45" ht="12.75" customHeight="1">
      <c r="A250" s="173"/>
      <c r="B250" s="132"/>
      <c r="C250" s="50" t="s">
        <v>106</v>
      </c>
      <c r="D250" s="51"/>
      <c r="E250" s="27"/>
      <c r="F250" s="27"/>
      <c r="G250" s="27"/>
      <c r="H250" s="27"/>
      <c r="I250" s="27"/>
      <c r="J250" s="27"/>
      <c r="K250" s="27"/>
      <c r="L250" s="96" t="s">
        <v>132</v>
      </c>
      <c r="M250" s="27"/>
      <c r="N250" s="27"/>
      <c r="O250" s="27"/>
      <c r="P250" s="27"/>
      <c r="Q250" s="27"/>
      <c r="R250" s="27"/>
      <c r="S250" s="27"/>
      <c r="T250" s="27"/>
      <c r="U250" s="96" t="s">
        <v>132</v>
      </c>
      <c r="V250" s="27"/>
      <c r="W250" s="27"/>
      <c r="X250" s="27"/>
      <c r="Y250" s="27"/>
      <c r="Z250" s="27"/>
      <c r="AA250" s="27"/>
      <c r="AB250" s="96" t="s">
        <v>132</v>
      </c>
      <c r="AC250" s="27"/>
      <c r="AD250" s="27"/>
      <c r="AE250" s="27"/>
      <c r="AF250" s="27"/>
      <c r="AG250" s="27"/>
      <c r="AH250" s="210" t="s">
        <v>152</v>
      </c>
      <c r="AI250" s="42"/>
      <c r="AJ250" s="96" t="s">
        <v>132</v>
      </c>
      <c r="AK250" s="27"/>
      <c r="AL250" s="27"/>
      <c r="AM250" s="101"/>
      <c r="AN250" s="101"/>
      <c r="AO250" s="101"/>
      <c r="AP250" s="101"/>
      <c r="AQ250" s="7">
        <f t="shared" si="84"/>
        <v>5</v>
      </c>
      <c r="AR250" s="3">
        <f t="shared" si="87"/>
        <v>102</v>
      </c>
      <c r="AS250" s="8">
        <f t="shared" si="83"/>
        <v>4.9019607843137254E-2</v>
      </c>
    </row>
    <row r="251" spans="1:45" ht="12.75" customHeight="1">
      <c r="A251" s="173"/>
      <c r="B251" s="133"/>
      <c r="C251" s="50" t="s">
        <v>107</v>
      </c>
      <c r="D251" s="51"/>
      <c r="E251" s="27"/>
      <c r="F251" s="27"/>
      <c r="G251" s="27"/>
      <c r="H251" s="27"/>
      <c r="I251" s="27"/>
      <c r="J251" s="27"/>
      <c r="K251" s="27"/>
      <c r="L251" s="96" t="s">
        <v>132</v>
      </c>
      <c r="M251" s="27"/>
      <c r="N251" s="27"/>
      <c r="O251" s="27"/>
      <c r="P251" s="27"/>
      <c r="Q251" s="27"/>
      <c r="R251" s="27"/>
      <c r="S251" s="27"/>
      <c r="T251" s="27"/>
      <c r="U251" s="96" t="s">
        <v>132</v>
      </c>
      <c r="V251" s="27"/>
      <c r="W251" s="27"/>
      <c r="X251" s="27"/>
      <c r="Y251" s="27"/>
      <c r="Z251" s="27"/>
      <c r="AA251" s="27"/>
      <c r="AB251" s="96" t="s">
        <v>132</v>
      </c>
      <c r="AC251" s="27"/>
      <c r="AD251" s="27"/>
      <c r="AE251" s="27"/>
      <c r="AF251" s="27"/>
      <c r="AG251" s="27"/>
      <c r="AH251" s="210" t="s">
        <v>152</v>
      </c>
      <c r="AI251" s="42"/>
      <c r="AJ251" s="96" t="s">
        <v>132</v>
      </c>
      <c r="AK251" s="27"/>
      <c r="AL251" s="27"/>
      <c r="AM251" s="101"/>
      <c r="AN251" s="101"/>
      <c r="AO251" s="101"/>
      <c r="AP251" s="101"/>
      <c r="AQ251" s="7">
        <f t="shared" si="84"/>
        <v>5</v>
      </c>
      <c r="AR251" s="3">
        <f t="shared" si="87"/>
        <v>102</v>
      </c>
      <c r="AS251" s="8">
        <f t="shared" si="83"/>
        <v>4.9019607843137254E-2</v>
      </c>
    </row>
    <row r="252" spans="1:45" ht="12.75" customHeight="1">
      <c r="A252" s="173"/>
      <c r="B252" s="131" t="s">
        <v>100</v>
      </c>
      <c r="C252" s="50" t="s">
        <v>105</v>
      </c>
      <c r="D252" s="49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96" t="s">
        <v>132</v>
      </c>
      <c r="W252" s="27"/>
      <c r="X252" s="27"/>
      <c r="Y252" s="27"/>
      <c r="Z252" s="27"/>
      <c r="AA252" s="27"/>
      <c r="AB252" s="27"/>
      <c r="AC252" s="96" t="s">
        <v>132</v>
      </c>
      <c r="AD252" s="27"/>
      <c r="AE252" s="27"/>
      <c r="AF252" s="27"/>
      <c r="AG252" s="27"/>
      <c r="AH252" s="210" t="s">
        <v>152</v>
      </c>
      <c r="AI252" s="42"/>
      <c r="AJ252" s="96" t="s">
        <v>132</v>
      </c>
      <c r="AK252" s="96" t="s">
        <v>132</v>
      </c>
      <c r="AL252" s="27"/>
      <c r="AM252" s="101"/>
      <c r="AN252" s="101"/>
      <c r="AO252" s="101"/>
      <c r="AP252" s="101"/>
      <c r="AQ252" s="7">
        <f t="shared" si="84"/>
        <v>5</v>
      </c>
      <c r="AR252" s="3">
        <f>34*2</f>
        <v>68</v>
      </c>
      <c r="AS252" s="8">
        <f t="shared" si="83"/>
        <v>7.3529411764705885E-2</v>
      </c>
    </row>
    <row r="253" spans="1:45">
      <c r="A253" s="173"/>
      <c r="B253" s="132"/>
      <c r="C253" s="50" t="s">
        <v>106</v>
      </c>
      <c r="D253" s="51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96" t="s">
        <v>132</v>
      </c>
      <c r="W253" s="27"/>
      <c r="X253" s="27"/>
      <c r="Y253" s="27"/>
      <c r="Z253" s="27"/>
      <c r="AA253" s="27"/>
      <c r="AB253" s="27"/>
      <c r="AC253" s="96" t="s">
        <v>132</v>
      </c>
      <c r="AD253" s="27"/>
      <c r="AE253" s="27"/>
      <c r="AF253" s="27"/>
      <c r="AG253" s="27"/>
      <c r="AH253" s="210" t="s">
        <v>152</v>
      </c>
      <c r="AI253" s="42"/>
      <c r="AJ253" s="96" t="s">
        <v>132</v>
      </c>
      <c r="AK253" s="96" t="s">
        <v>132</v>
      </c>
      <c r="AL253" s="27"/>
      <c r="AM253" s="101"/>
      <c r="AN253" s="101"/>
      <c r="AO253" s="101"/>
      <c r="AP253" s="101"/>
      <c r="AQ253" s="7">
        <f t="shared" si="84"/>
        <v>5</v>
      </c>
      <c r="AR253" s="3">
        <f t="shared" ref="AR253:AR254" si="88">34*2</f>
        <v>68</v>
      </c>
      <c r="AS253" s="8">
        <f t="shared" si="83"/>
        <v>7.3529411764705885E-2</v>
      </c>
    </row>
    <row r="254" spans="1:45">
      <c r="A254" s="173"/>
      <c r="B254" s="133"/>
      <c r="C254" s="50" t="s">
        <v>107</v>
      </c>
      <c r="D254" s="49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96" t="s">
        <v>132</v>
      </c>
      <c r="W254" s="27"/>
      <c r="X254" s="27"/>
      <c r="Y254" s="27"/>
      <c r="Z254" s="27"/>
      <c r="AA254" s="27"/>
      <c r="AB254" s="27"/>
      <c r="AC254" s="96" t="s">
        <v>132</v>
      </c>
      <c r="AD254" s="27"/>
      <c r="AE254" s="27"/>
      <c r="AF254" s="27"/>
      <c r="AG254" s="27"/>
      <c r="AH254" s="210" t="s">
        <v>152</v>
      </c>
      <c r="AI254" s="42"/>
      <c r="AJ254" s="96" t="s">
        <v>132</v>
      </c>
      <c r="AK254" s="96" t="s">
        <v>132</v>
      </c>
      <c r="AL254" s="27"/>
      <c r="AM254" s="101"/>
      <c r="AN254" s="101"/>
      <c r="AO254" s="101"/>
      <c r="AP254" s="101"/>
      <c r="AQ254" s="7">
        <f t="shared" si="84"/>
        <v>5</v>
      </c>
      <c r="AR254" s="3">
        <f t="shared" si="88"/>
        <v>68</v>
      </c>
      <c r="AS254" s="8">
        <f t="shared" si="83"/>
        <v>7.3529411764705885E-2</v>
      </c>
    </row>
    <row r="255" spans="1:45" ht="13.5" customHeight="1">
      <c r="A255" s="173"/>
      <c r="B255" s="131" t="s">
        <v>101</v>
      </c>
      <c r="C255" s="50" t="s">
        <v>105</v>
      </c>
      <c r="D255" s="49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96" t="s">
        <v>132</v>
      </c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10" t="s">
        <v>152</v>
      </c>
      <c r="AI255" s="96" t="s">
        <v>132</v>
      </c>
      <c r="AJ255" s="42"/>
      <c r="AK255" s="27"/>
      <c r="AL255" s="27"/>
      <c r="AM255" s="101"/>
      <c r="AN255" s="101"/>
      <c r="AO255" s="101"/>
      <c r="AP255" s="101"/>
      <c r="AQ255" s="7">
        <f t="shared" si="84"/>
        <v>3</v>
      </c>
      <c r="AR255" s="3">
        <f>34*1</f>
        <v>34</v>
      </c>
      <c r="AS255" s="8">
        <f t="shared" si="83"/>
        <v>8.8235294117647065E-2</v>
      </c>
    </row>
    <row r="256" spans="1:45" ht="12.75" customHeight="1">
      <c r="A256" s="173"/>
      <c r="B256" s="132"/>
      <c r="C256" s="50" t="s">
        <v>106</v>
      </c>
      <c r="D256" s="51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96" t="s">
        <v>132</v>
      </c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10" t="s">
        <v>152</v>
      </c>
      <c r="AI256" s="96" t="s">
        <v>132</v>
      </c>
      <c r="AJ256" s="42"/>
      <c r="AK256" s="27"/>
      <c r="AL256" s="27"/>
      <c r="AM256" s="101"/>
      <c r="AN256" s="101"/>
      <c r="AO256" s="101"/>
      <c r="AP256" s="101"/>
      <c r="AQ256" s="7">
        <f t="shared" si="84"/>
        <v>3</v>
      </c>
      <c r="AR256" s="3">
        <f t="shared" ref="AR256:AR260" si="89">34*1</f>
        <v>34</v>
      </c>
      <c r="AS256" s="8">
        <f t="shared" si="83"/>
        <v>8.8235294117647065E-2</v>
      </c>
    </row>
    <row r="257" spans="1:45" ht="12.75" customHeight="1">
      <c r="A257" s="173"/>
      <c r="B257" s="133"/>
      <c r="C257" s="50" t="s">
        <v>107</v>
      </c>
      <c r="D257" s="49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41"/>
      <c r="T257" s="96" t="s">
        <v>132</v>
      </c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10" t="s">
        <v>152</v>
      </c>
      <c r="AI257" s="96" t="s">
        <v>132</v>
      </c>
      <c r="AJ257" s="42"/>
      <c r="AK257" s="27"/>
      <c r="AL257" s="27"/>
      <c r="AM257" s="101"/>
      <c r="AN257" s="101"/>
      <c r="AO257" s="101"/>
      <c r="AP257" s="101"/>
      <c r="AQ257" s="7">
        <f t="shared" si="84"/>
        <v>3</v>
      </c>
      <c r="AR257" s="3">
        <f t="shared" si="89"/>
        <v>34</v>
      </c>
      <c r="AS257" s="8">
        <f t="shared" si="83"/>
        <v>8.8235294117647065E-2</v>
      </c>
    </row>
    <row r="258" spans="1:45" ht="12.75" customHeight="1">
      <c r="A258" s="173"/>
      <c r="B258" s="131" t="s">
        <v>34</v>
      </c>
      <c r="C258" s="50" t="s">
        <v>105</v>
      </c>
      <c r="D258" s="51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96" t="s">
        <v>132</v>
      </c>
      <c r="Y258" s="27"/>
      <c r="Z258" s="27"/>
      <c r="AA258" s="27"/>
      <c r="AB258" s="27"/>
      <c r="AC258" s="27"/>
      <c r="AD258" s="27"/>
      <c r="AE258" s="27"/>
      <c r="AF258" s="27"/>
      <c r="AG258" s="41"/>
      <c r="AH258" s="27"/>
      <c r="AI258" s="210" t="s">
        <v>155</v>
      </c>
      <c r="AJ258" s="42"/>
      <c r="AK258" s="27"/>
      <c r="AL258" s="27"/>
      <c r="AM258" s="101"/>
      <c r="AN258" s="101"/>
      <c r="AO258" s="101"/>
      <c r="AP258" s="101"/>
      <c r="AQ258" s="7">
        <f t="shared" si="84"/>
        <v>2</v>
      </c>
      <c r="AR258" s="3">
        <f t="shared" si="89"/>
        <v>34</v>
      </c>
      <c r="AS258" s="8">
        <f t="shared" si="83"/>
        <v>5.8823529411764705E-2</v>
      </c>
    </row>
    <row r="259" spans="1:45" ht="12.75" customHeight="1">
      <c r="A259" s="173"/>
      <c r="B259" s="132"/>
      <c r="C259" s="50" t="s">
        <v>106</v>
      </c>
      <c r="D259" s="51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96" t="s">
        <v>132</v>
      </c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10" t="s">
        <v>155</v>
      </c>
      <c r="AJ259" s="41"/>
      <c r="AK259" s="27"/>
      <c r="AL259" s="27"/>
      <c r="AM259" s="101"/>
      <c r="AN259" s="101"/>
      <c r="AO259" s="101"/>
      <c r="AP259" s="101"/>
      <c r="AQ259" s="7">
        <f t="shared" si="84"/>
        <v>2</v>
      </c>
      <c r="AR259" s="3">
        <f t="shared" si="89"/>
        <v>34</v>
      </c>
      <c r="AS259" s="8">
        <f t="shared" si="83"/>
        <v>5.8823529411764705E-2</v>
      </c>
    </row>
    <row r="260" spans="1:45" ht="12.75" customHeight="1">
      <c r="A260" s="173"/>
      <c r="B260" s="132"/>
      <c r="C260" s="50" t="s">
        <v>107</v>
      </c>
      <c r="D260" s="49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96" t="s">
        <v>132</v>
      </c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10" t="s">
        <v>155</v>
      </c>
      <c r="AJ260" s="27"/>
      <c r="AK260" s="27"/>
      <c r="AL260" s="27"/>
      <c r="AM260" s="101"/>
      <c r="AN260" s="101"/>
      <c r="AO260" s="101"/>
      <c r="AP260" s="101"/>
      <c r="AQ260" s="7">
        <f t="shared" si="84"/>
        <v>2</v>
      </c>
      <c r="AR260" s="3">
        <f t="shared" si="89"/>
        <v>34</v>
      </c>
      <c r="AS260" s="8">
        <f t="shared" si="83"/>
        <v>5.8823529411764705E-2</v>
      </c>
    </row>
    <row r="261" spans="1:45" ht="12.75" customHeight="1">
      <c r="A261" s="173"/>
      <c r="B261" s="131" t="s">
        <v>27</v>
      </c>
      <c r="C261" s="50" t="s">
        <v>105</v>
      </c>
      <c r="D261" s="51"/>
      <c r="E261" s="27"/>
      <c r="F261" s="27"/>
      <c r="G261" s="27"/>
      <c r="H261" s="27"/>
      <c r="I261" s="27"/>
      <c r="J261" s="27"/>
      <c r="K261" s="27"/>
      <c r="L261" s="27"/>
      <c r="M261" s="96" t="s">
        <v>132</v>
      </c>
      <c r="N261" s="27"/>
      <c r="O261" s="27"/>
      <c r="P261" s="27"/>
      <c r="Q261" s="27"/>
      <c r="R261" s="27"/>
      <c r="S261" s="96" t="s">
        <v>132</v>
      </c>
      <c r="T261" s="27"/>
      <c r="U261" s="27"/>
      <c r="V261" s="27"/>
      <c r="W261" s="27"/>
      <c r="X261" s="27"/>
      <c r="Y261" s="96" t="s">
        <v>132</v>
      </c>
      <c r="Z261" s="27"/>
      <c r="AA261" s="27"/>
      <c r="AB261" s="27"/>
      <c r="AC261" s="27"/>
      <c r="AD261" s="27"/>
      <c r="AE261" s="96" t="s">
        <v>132</v>
      </c>
      <c r="AF261" s="27"/>
      <c r="AG261" s="27"/>
      <c r="AH261" s="27"/>
      <c r="AI261" s="41"/>
      <c r="AJ261" s="27"/>
      <c r="AK261" s="210" t="s">
        <v>156</v>
      </c>
      <c r="AL261" s="96" t="s">
        <v>132</v>
      </c>
      <c r="AM261" s="101"/>
      <c r="AN261" s="101"/>
      <c r="AO261" s="101"/>
      <c r="AP261" s="101"/>
      <c r="AQ261" s="7">
        <f t="shared" si="84"/>
        <v>6</v>
      </c>
      <c r="AR261" s="3">
        <f>34*3</f>
        <v>102</v>
      </c>
      <c r="AS261" s="8">
        <f t="shared" si="83"/>
        <v>5.8823529411764705E-2</v>
      </c>
    </row>
    <row r="262" spans="1:45" ht="12.75" customHeight="1">
      <c r="A262" s="173"/>
      <c r="B262" s="132"/>
      <c r="C262" s="50" t="s">
        <v>106</v>
      </c>
      <c r="D262" s="49"/>
      <c r="E262" s="27"/>
      <c r="F262" s="27"/>
      <c r="G262" s="27"/>
      <c r="H262" s="27"/>
      <c r="I262" s="27"/>
      <c r="J262" s="27"/>
      <c r="K262" s="27"/>
      <c r="L262" s="27"/>
      <c r="M262" s="96" t="s">
        <v>132</v>
      </c>
      <c r="N262" s="27"/>
      <c r="O262" s="27"/>
      <c r="P262" s="27"/>
      <c r="Q262" s="27"/>
      <c r="R262" s="27"/>
      <c r="S262" s="96" t="s">
        <v>132</v>
      </c>
      <c r="T262" s="27"/>
      <c r="U262" s="27"/>
      <c r="V262" s="27"/>
      <c r="W262" s="27"/>
      <c r="X262" s="27"/>
      <c r="Y262" s="96" t="s">
        <v>132</v>
      </c>
      <c r="Z262" s="27"/>
      <c r="AA262" s="27"/>
      <c r="AB262" s="27"/>
      <c r="AC262" s="27"/>
      <c r="AD262" s="27"/>
      <c r="AE262" s="96" t="s">
        <v>132</v>
      </c>
      <c r="AF262" s="41"/>
      <c r="AG262" s="41"/>
      <c r="AH262" s="27"/>
      <c r="AI262" s="27"/>
      <c r="AJ262" s="42"/>
      <c r="AK262" s="210" t="s">
        <v>156</v>
      </c>
      <c r="AL262" s="96" t="s">
        <v>132</v>
      </c>
      <c r="AM262" s="101"/>
      <c r="AN262" s="101"/>
      <c r="AO262" s="101"/>
      <c r="AP262" s="101"/>
      <c r="AQ262" s="7">
        <f t="shared" si="84"/>
        <v>6</v>
      </c>
      <c r="AR262" s="3">
        <f t="shared" ref="AR262:AR263" si="90">34*3</f>
        <v>102</v>
      </c>
      <c r="AS262" s="8">
        <f t="shared" si="83"/>
        <v>5.8823529411764705E-2</v>
      </c>
    </row>
    <row r="263" spans="1:45" ht="12.75" customHeight="1">
      <c r="A263" s="173"/>
      <c r="B263" s="133"/>
      <c r="C263" s="50" t="s">
        <v>107</v>
      </c>
      <c r="D263" s="49"/>
      <c r="E263" s="27"/>
      <c r="F263" s="27"/>
      <c r="G263" s="27"/>
      <c r="H263" s="27"/>
      <c r="I263" s="27"/>
      <c r="J263" s="27"/>
      <c r="K263" s="27"/>
      <c r="L263" s="27"/>
      <c r="M263" s="96" t="s">
        <v>132</v>
      </c>
      <c r="N263" s="27"/>
      <c r="O263" s="27"/>
      <c r="P263" s="27"/>
      <c r="Q263" s="27"/>
      <c r="R263" s="27"/>
      <c r="S263" s="96" t="s">
        <v>132</v>
      </c>
      <c r="T263" s="27"/>
      <c r="U263" s="27"/>
      <c r="V263" s="27"/>
      <c r="W263" s="27"/>
      <c r="X263" s="27"/>
      <c r="Y263" s="96" t="s">
        <v>132</v>
      </c>
      <c r="Z263" s="27"/>
      <c r="AA263" s="27"/>
      <c r="AB263" s="27"/>
      <c r="AC263" s="27"/>
      <c r="AD263" s="27"/>
      <c r="AE263" s="96" t="s">
        <v>132</v>
      </c>
      <c r="AF263" s="41"/>
      <c r="AG263" s="27"/>
      <c r="AH263" s="42"/>
      <c r="AI263" s="42"/>
      <c r="AJ263" s="42"/>
      <c r="AK263" s="210" t="s">
        <v>156</v>
      </c>
      <c r="AL263" s="96" t="s">
        <v>132</v>
      </c>
      <c r="AM263" s="101"/>
      <c r="AN263" s="101"/>
      <c r="AO263" s="101"/>
      <c r="AP263" s="101"/>
      <c r="AQ263" s="7">
        <f t="shared" si="84"/>
        <v>6</v>
      </c>
      <c r="AR263" s="3">
        <f t="shared" si="90"/>
        <v>102</v>
      </c>
      <c r="AS263" s="8">
        <f t="shared" si="83"/>
        <v>5.8823529411764705E-2</v>
      </c>
    </row>
    <row r="264" spans="1:45" ht="12.75" customHeight="1">
      <c r="A264" s="173"/>
      <c r="B264" s="131" t="s">
        <v>29</v>
      </c>
      <c r="C264" s="50" t="s">
        <v>105</v>
      </c>
      <c r="D264" s="51"/>
      <c r="E264" s="27"/>
      <c r="F264" s="27"/>
      <c r="G264" s="96" t="s">
        <v>140</v>
      </c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96" t="s">
        <v>140</v>
      </c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41"/>
      <c r="AI264" s="210" t="s">
        <v>155</v>
      </c>
      <c r="AJ264" s="42"/>
      <c r="AK264" s="96" t="s">
        <v>132</v>
      </c>
      <c r="AL264" s="27"/>
      <c r="AM264" s="101"/>
      <c r="AN264" s="101"/>
      <c r="AO264" s="101"/>
      <c r="AP264" s="101"/>
      <c r="AQ264" s="7">
        <f t="shared" si="84"/>
        <v>4</v>
      </c>
      <c r="AR264" s="3">
        <f>34*2</f>
        <v>68</v>
      </c>
      <c r="AS264" s="8">
        <f t="shared" si="83"/>
        <v>5.8823529411764705E-2</v>
      </c>
    </row>
    <row r="265" spans="1:45" ht="12.75" customHeight="1">
      <c r="A265" s="173"/>
      <c r="B265" s="132"/>
      <c r="C265" s="50" t="s">
        <v>106</v>
      </c>
      <c r="D265" s="51"/>
      <c r="E265" s="27"/>
      <c r="F265" s="27"/>
      <c r="G265" s="96" t="s">
        <v>140</v>
      </c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96" t="s">
        <v>140</v>
      </c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41"/>
      <c r="AI265" s="210" t="s">
        <v>155</v>
      </c>
      <c r="AJ265" s="42"/>
      <c r="AK265" s="96" t="s">
        <v>132</v>
      </c>
      <c r="AL265" s="27"/>
      <c r="AM265" s="101"/>
      <c r="AN265" s="101"/>
      <c r="AO265" s="101"/>
      <c r="AP265" s="101"/>
      <c r="AQ265" s="7">
        <f t="shared" si="84"/>
        <v>4</v>
      </c>
      <c r="AR265" s="3">
        <f t="shared" ref="AR265:AR269" si="91">34*2</f>
        <v>68</v>
      </c>
      <c r="AS265" s="8">
        <f t="shared" si="83"/>
        <v>5.8823529411764705E-2</v>
      </c>
    </row>
    <row r="266" spans="1:45" ht="12.75" customHeight="1">
      <c r="A266" s="173"/>
      <c r="B266" s="133"/>
      <c r="C266" s="50" t="s">
        <v>107</v>
      </c>
      <c r="D266" s="51"/>
      <c r="E266" s="27"/>
      <c r="F266" s="27"/>
      <c r="G266" s="96" t="s">
        <v>140</v>
      </c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96" t="s">
        <v>140</v>
      </c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41"/>
      <c r="AI266" s="210" t="s">
        <v>155</v>
      </c>
      <c r="AJ266" s="42"/>
      <c r="AK266" s="96" t="s">
        <v>132</v>
      </c>
      <c r="AL266" s="27"/>
      <c r="AM266" s="101"/>
      <c r="AN266" s="101"/>
      <c r="AO266" s="101"/>
      <c r="AP266" s="101"/>
      <c r="AQ266" s="7">
        <f t="shared" si="84"/>
        <v>4</v>
      </c>
      <c r="AR266" s="3">
        <f t="shared" si="91"/>
        <v>68</v>
      </c>
      <c r="AS266" s="8">
        <f t="shared" si="83"/>
        <v>5.8823529411764705E-2</v>
      </c>
    </row>
    <row r="267" spans="1:45" ht="12.75" customHeight="1">
      <c r="A267" s="173"/>
      <c r="B267" s="131" t="s">
        <v>33</v>
      </c>
      <c r="C267" s="50" t="s">
        <v>105</v>
      </c>
      <c r="D267" s="51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96" t="s">
        <v>132</v>
      </c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96" t="s">
        <v>132</v>
      </c>
      <c r="AH267" s="41"/>
      <c r="AI267" s="210" t="s">
        <v>155</v>
      </c>
      <c r="AJ267" s="96" t="s">
        <v>132</v>
      </c>
      <c r="AK267" s="27"/>
      <c r="AL267" s="27"/>
      <c r="AM267" s="101"/>
      <c r="AN267" s="101"/>
      <c r="AO267" s="101"/>
      <c r="AP267" s="101"/>
      <c r="AQ267" s="7">
        <f t="shared" si="84"/>
        <v>4</v>
      </c>
      <c r="AR267" s="3">
        <f t="shared" si="91"/>
        <v>68</v>
      </c>
      <c r="AS267" s="8">
        <f t="shared" si="83"/>
        <v>5.8823529411764705E-2</v>
      </c>
    </row>
    <row r="268" spans="1:45" ht="12.75" customHeight="1">
      <c r="A268" s="173"/>
      <c r="B268" s="132"/>
      <c r="C268" s="50" t="s">
        <v>106</v>
      </c>
      <c r="D268" s="51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96" t="s">
        <v>132</v>
      </c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96" t="s">
        <v>132</v>
      </c>
      <c r="AH268" s="41"/>
      <c r="AI268" s="210" t="s">
        <v>155</v>
      </c>
      <c r="AJ268" s="96" t="s">
        <v>132</v>
      </c>
      <c r="AK268" s="27"/>
      <c r="AL268" s="27"/>
      <c r="AM268" s="101"/>
      <c r="AN268" s="101"/>
      <c r="AO268" s="101"/>
      <c r="AP268" s="101"/>
      <c r="AQ268" s="7">
        <f t="shared" si="84"/>
        <v>4</v>
      </c>
      <c r="AR268" s="3">
        <f t="shared" si="91"/>
        <v>68</v>
      </c>
      <c r="AS268" s="8">
        <f t="shared" si="83"/>
        <v>5.8823529411764705E-2</v>
      </c>
    </row>
    <row r="269" spans="1:45" ht="12.75" customHeight="1">
      <c r="A269" s="173"/>
      <c r="B269" s="133"/>
      <c r="C269" s="50" t="s">
        <v>107</v>
      </c>
      <c r="D269" s="49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96" t="s">
        <v>132</v>
      </c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96" t="s">
        <v>132</v>
      </c>
      <c r="AH269" s="41"/>
      <c r="AI269" s="210" t="s">
        <v>155</v>
      </c>
      <c r="AJ269" s="96" t="s">
        <v>132</v>
      </c>
      <c r="AK269" s="27"/>
      <c r="AL269" s="27"/>
      <c r="AM269" s="101"/>
      <c r="AN269" s="101"/>
      <c r="AO269" s="101"/>
      <c r="AP269" s="101"/>
      <c r="AQ269" s="7">
        <f t="shared" si="84"/>
        <v>4</v>
      </c>
      <c r="AR269" s="3">
        <f t="shared" si="91"/>
        <v>68</v>
      </c>
      <c r="AS269" s="8">
        <f t="shared" si="83"/>
        <v>5.8823529411764705E-2</v>
      </c>
    </row>
    <row r="270" spans="1:45" ht="12.75" customHeight="1">
      <c r="A270" s="173"/>
      <c r="B270" s="131" t="s">
        <v>28</v>
      </c>
      <c r="C270" s="50" t="s">
        <v>105</v>
      </c>
      <c r="D270" s="49"/>
      <c r="E270" s="27"/>
      <c r="F270" s="27"/>
      <c r="G270" s="27"/>
      <c r="H270" s="96" t="s">
        <v>140</v>
      </c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96" t="s">
        <v>140</v>
      </c>
      <c r="AI270" s="210" t="s">
        <v>155</v>
      </c>
      <c r="AJ270" s="27"/>
      <c r="AK270" s="27"/>
      <c r="AL270" s="27"/>
      <c r="AM270" s="101"/>
      <c r="AN270" s="101"/>
      <c r="AO270" s="101"/>
      <c r="AP270" s="101"/>
      <c r="AQ270" s="7">
        <f t="shared" si="84"/>
        <v>3</v>
      </c>
      <c r="AR270" s="3">
        <f>34*1</f>
        <v>34</v>
      </c>
      <c r="AS270" s="8">
        <f t="shared" si="83"/>
        <v>8.8235294117647065E-2</v>
      </c>
    </row>
    <row r="271" spans="1:45" ht="12.75" customHeight="1">
      <c r="A271" s="173"/>
      <c r="B271" s="132"/>
      <c r="C271" s="50" t="s">
        <v>106</v>
      </c>
      <c r="D271" s="49"/>
      <c r="E271" s="27"/>
      <c r="F271" s="27"/>
      <c r="G271" s="27"/>
      <c r="H271" s="96" t="s">
        <v>140</v>
      </c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96" t="s">
        <v>140</v>
      </c>
      <c r="AI271" s="210" t="s">
        <v>155</v>
      </c>
      <c r="AJ271" s="27"/>
      <c r="AK271" s="27"/>
      <c r="AL271" s="27"/>
      <c r="AM271" s="101"/>
      <c r="AN271" s="101"/>
      <c r="AO271" s="101"/>
      <c r="AP271" s="101"/>
      <c r="AQ271" s="7">
        <f t="shared" si="84"/>
        <v>3</v>
      </c>
      <c r="AR271" s="3">
        <f t="shared" ref="AR271:AR278" si="92">34*1</f>
        <v>34</v>
      </c>
      <c r="AS271" s="8">
        <f t="shared" si="83"/>
        <v>8.8235294117647065E-2</v>
      </c>
    </row>
    <row r="272" spans="1:45" ht="12.75" customHeight="1">
      <c r="A272" s="173"/>
      <c r="B272" s="133"/>
      <c r="C272" s="50" t="s">
        <v>107</v>
      </c>
      <c r="D272" s="49"/>
      <c r="E272" s="27"/>
      <c r="F272" s="27"/>
      <c r="G272" s="27"/>
      <c r="H272" s="96" t="s">
        <v>140</v>
      </c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96" t="s">
        <v>140</v>
      </c>
      <c r="AI272" s="210" t="s">
        <v>155</v>
      </c>
      <c r="AJ272" s="27"/>
      <c r="AK272" s="27"/>
      <c r="AL272" s="27"/>
      <c r="AM272" s="101"/>
      <c r="AN272" s="101"/>
      <c r="AO272" s="101"/>
      <c r="AP272" s="101"/>
      <c r="AQ272" s="7">
        <f t="shared" si="84"/>
        <v>3</v>
      </c>
      <c r="AR272" s="3">
        <f t="shared" si="92"/>
        <v>34</v>
      </c>
      <c r="AS272" s="8">
        <f t="shared" si="83"/>
        <v>8.8235294117647065E-2</v>
      </c>
    </row>
    <row r="273" spans="1:45" ht="12.75" customHeight="1">
      <c r="A273" s="173"/>
      <c r="B273" s="134" t="s">
        <v>52</v>
      </c>
      <c r="C273" s="50" t="s">
        <v>105</v>
      </c>
      <c r="D273" s="49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41"/>
      <c r="AI273" s="27"/>
      <c r="AJ273" s="27"/>
      <c r="AK273" s="27"/>
      <c r="AL273" s="27"/>
      <c r="AM273" s="101"/>
      <c r="AN273" s="101"/>
      <c r="AO273" s="101"/>
      <c r="AP273" s="101"/>
      <c r="AQ273" s="7">
        <f t="shared" si="84"/>
        <v>0</v>
      </c>
      <c r="AR273" s="3">
        <f t="shared" si="92"/>
        <v>34</v>
      </c>
      <c r="AS273" s="8">
        <f t="shared" si="83"/>
        <v>0</v>
      </c>
    </row>
    <row r="274" spans="1:45" ht="12.75" customHeight="1">
      <c r="A274" s="173"/>
      <c r="B274" s="134"/>
      <c r="C274" s="50" t="s">
        <v>106</v>
      </c>
      <c r="D274" s="49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41"/>
      <c r="AI274" s="27"/>
      <c r="AJ274" s="27"/>
      <c r="AK274" s="27"/>
      <c r="AL274" s="27"/>
      <c r="AM274" s="101"/>
      <c r="AN274" s="101"/>
      <c r="AO274" s="101"/>
      <c r="AP274" s="101"/>
      <c r="AQ274" s="7">
        <f t="shared" si="84"/>
        <v>0</v>
      </c>
      <c r="AR274" s="3">
        <f t="shared" si="92"/>
        <v>34</v>
      </c>
      <c r="AS274" s="8">
        <f t="shared" si="83"/>
        <v>0</v>
      </c>
    </row>
    <row r="275" spans="1:45" ht="12.75" customHeight="1">
      <c r="A275" s="173"/>
      <c r="B275" s="134"/>
      <c r="C275" s="50" t="s">
        <v>107</v>
      </c>
      <c r="D275" s="49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41"/>
      <c r="AI275" s="27"/>
      <c r="AJ275" s="27"/>
      <c r="AK275" s="27"/>
      <c r="AL275" s="27"/>
      <c r="AM275" s="101"/>
      <c r="AN275" s="101"/>
      <c r="AO275" s="101"/>
      <c r="AP275" s="101"/>
      <c r="AQ275" s="7">
        <f t="shared" si="84"/>
        <v>0</v>
      </c>
      <c r="AR275" s="3">
        <f t="shared" si="92"/>
        <v>34</v>
      </c>
      <c r="AS275" s="8">
        <f t="shared" si="83"/>
        <v>0</v>
      </c>
    </row>
    <row r="276" spans="1:45" ht="12.75" customHeight="1">
      <c r="A276" s="173"/>
      <c r="B276" s="134" t="s">
        <v>53</v>
      </c>
      <c r="C276" s="50" t="s">
        <v>105</v>
      </c>
      <c r="D276" s="49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41"/>
      <c r="AI276" s="27"/>
      <c r="AJ276" s="27"/>
      <c r="AK276" s="27"/>
      <c r="AL276" s="27"/>
      <c r="AM276" s="101"/>
      <c r="AN276" s="101"/>
      <c r="AO276" s="101"/>
      <c r="AP276" s="101"/>
      <c r="AQ276" s="7">
        <f t="shared" si="84"/>
        <v>0</v>
      </c>
      <c r="AR276" s="3">
        <f t="shared" si="92"/>
        <v>34</v>
      </c>
      <c r="AS276" s="8">
        <f t="shared" si="83"/>
        <v>0</v>
      </c>
    </row>
    <row r="277" spans="1:45" ht="12.75" customHeight="1">
      <c r="A277" s="173"/>
      <c r="B277" s="134"/>
      <c r="C277" s="50" t="s">
        <v>106</v>
      </c>
      <c r="D277" s="49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41"/>
      <c r="AI277" s="27"/>
      <c r="AJ277" s="27"/>
      <c r="AK277" s="27"/>
      <c r="AL277" s="27"/>
      <c r="AM277" s="101"/>
      <c r="AN277" s="101"/>
      <c r="AO277" s="101"/>
      <c r="AP277" s="101"/>
      <c r="AQ277" s="7">
        <f t="shared" si="84"/>
        <v>0</v>
      </c>
      <c r="AR277" s="3">
        <f t="shared" si="92"/>
        <v>34</v>
      </c>
      <c r="AS277" s="8">
        <f t="shared" si="83"/>
        <v>0</v>
      </c>
    </row>
    <row r="278" spans="1:45" ht="12.75" customHeight="1">
      <c r="A278" s="173"/>
      <c r="B278" s="134"/>
      <c r="C278" s="50" t="s">
        <v>107</v>
      </c>
      <c r="D278" s="49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41"/>
      <c r="AI278" s="27"/>
      <c r="AJ278" s="27"/>
      <c r="AK278" s="27"/>
      <c r="AL278" s="27"/>
      <c r="AM278" s="101"/>
      <c r="AN278" s="101"/>
      <c r="AO278" s="101"/>
      <c r="AP278" s="101"/>
      <c r="AQ278" s="7">
        <f t="shared" si="84"/>
        <v>0</v>
      </c>
      <c r="AR278" s="3">
        <f t="shared" si="92"/>
        <v>34</v>
      </c>
      <c r="AS278" s="8">
        <f t="shared" si="83"/>
        <v>0</v>
      </c>
    </row>
    <row r="279" spans="1:45" ht="12.75" customHeight="1">
      <c r="A279" s="173"/>
      <c r="B279" s="134" t="s">
        <v>86</v>
      </c>
      <c r="C279" s="50" t="s">
        <v>105</v>
      </c>
      <c r="D279" s="49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41"/>
      <c r="AI279" s="27"/>
      <c r="AJ279" s="27"/>
      <c r="AK279" s="27"/>
      <c r="AL279" s="27"/>
      <c r="AM279" s="101"/>
      <c r="AN279" s="101"/>
      <c r="AO279" s="101"/>
      <c r="AP279" s="101"/>
      <c r="AQ279" s="7">
        <f t="shared" si="84"/>
        <v>0</v>
      </c>
      <c r="AR279" s="3">
        <f>34*2</f>
        <v>68</v>
      </c>
      <c r="AS279" s="8">
        <f t="shared" si="83"/>
        <v>0</v>
      </c>
    </row>
    <row r="280" spans="1:45" ht="12.75" customHeight="1">
      <c r="A280" s="173"/>
      <c r="B280" s="134"/>
      <c r="C280" s="50" t="s">
        <v>106</v>
      </c>
      <c r="D280" s="49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41"/>
      <c r="AI280" s="27"/>
      <c r="AJ280" s="27"/>
      <c r="AK280" s="27"/>
      <c r="AL280" s="27"/>
      <c r="AM280" s="101"/>
      <c r="AN280" s="101"/>
      <c r="AO280" s="101"/>
      <c r="AP280" s="101"/>
      <c r="AQ280" s="7">
        <f t="shared" si="84"/>
        <v>0</v>
      </c>
      <c r="AR280" s="3">
        <f t="shared" ref="AR280:AR284" si="93">34*2</f>
        <v>68</v>
      </c>
      <c r="AS280" s="8">
        <f t="shared" si="83"/>
        <v>0</v>
      </c>
    </row>
    <row r="281" spans="1:45" ht="12.75" customHeight="1">
      <c r="A281" s="173"/>
      <c r="B281" s="134"/>
      <c r="C281" s="50" t="s">
        <v>107</v>
      </c>
      <c r="D281" s="49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41"/>
      <c r="AI281" s="27"/>
      <c r="AJ281" s="27"/>
      <c r="AK281" s="27"/>
      <c r="AL281" s="27"/>
      <c r="AM281" s="101"/>
      <c r="AN281" s="101"/>
      <c r="AO281" s="101"/>
      <c r="AP281" s="101"/>
      <c r="AQ281" s="7">
        <f t="shared" si="84"/>
        <v>0</v>
      </c>
      <c r="AR281" s="3">
        <f t="shared" si="93"/>
        <v>68</v>
      </c>
      <c r="AS281" s="8">
        <f t="shared" si="83"/>
        <v>0</v>
      </c>
    </row>
    <row r="282" spans="1:45" ht="12.75" customHeight="1">
      <c r="A282" s="173"/>
      <c r="B282" s="134" t="s">
        <v>74</v>
      </c>
      <c r="C282" s="50" t="s">
        <v>105</v>
      </c>
      <c r="D282" s="49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41"/>
      <c r="AI282" s="27"/>
      <c r="AJ282" s="27"/>
      <c r="AK282" s="27"/>
      <c r="AL282" s="27"/>
      <c r="AM282" s="101"/>
      <c r="AN282" s="101"/>
      <c r="AO282" s="101"/>
      <c r="AP282" s="101"/>
      <c r="AQ282" s="7">
        <f t="shared" si="84"/>
        <v>0</v>
      </c>
      <c r="AR282" s="3">
        <f t="shared" si="93"/>
        <v>68</v>
      </c>
      <c r="AS282" s="8">
        <f t="shared" si="83"/>
        <v>0</v>
      </c>
    </row>
    <row r="283" spans="1:45" ht="12.75" customHeight="1">
      <c r="A283" s="173"/>
      <c r="B283" s="134"/>
      <c r="C283" s="50" t="s">
        <v>106</v>
      </c>
      <c r="D283" s="49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41"/>
      <c r="AI283" s="27"/>
      <c r="AJ283" s="27"/>
      <c r="AK283" s="27"/>
      <c r="AL283" s="27"/>
      <c r="AM283" s="101"/>
      <c r="AN283" s="101"/>
      <c r="AO283" s="101"/>
      <c r="AP283" s="101"/>
      <c r="AQ283" s="7">
        <f t="shared" si="84"/>
        <v>0</v>
      </c>
      <c r="AR283" s="3">
        <f t="shared" si="93"/>
        <v>68</v>
      </c>
      <c r="AS283" s="8">
        <f t="shared" si="83"/>
        <v>0</v>
      </c>
    </row>
    <row r="284" spans="1:45">
      <c r="A284" s="173"/>
      <c r="B284" s="134"/>
      <c r="C284" s="50" t="s">
        <v>107</v>
      </c>
      <c r="D284" s="51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41"/>
      <c r="AJ284" s="42"/>
      <c r="AK284" s="27"/>
      <c r="AL284" s="27"/>
      <c r="AM284" s="101"/>
      <c r="AN284" s="101"/>
      <c r="AO284" s="101"/>
      <c r="AP284" s="101"/>
      <c r="AQ284" s="7">
        <f t="shared" si="84"/>
        <v>0</v>
      </c>
      <c r="AR284" s="3">
        <f t="shared" si="93"/>
        <v>68</v>
      </c>
      <c r="AS284" s="8">
        <f t="shared" si="83"/>
        <v>0</v>
      </c>
    </row>
    <row r="285" spans="1:45" ht="27" customHeight="1">
      <c r="A285" s="66"/>
      <c r="B285" s="67"/>
      <c r="C285" s="67"/>
      <c r="D285" s="67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  <c r="AK285" s="65"/>
      <c r="AL285" s="65"/>
      <c r="AM285" s="66"/>
      <c r="AN285" s="66"/>
      <c r="AO285" s="66"/>
      <c r="AP285" s="66"/>
      <c r="AQ285" s="66"/>
      <c r="AR285" s="66"/>
      <c r="AS285" s="66"/>
    </row>
    <row r="286" spans="1:45" s="2" customFormat="1" ht="81.75" customHeight="1">
      <c r="A286" s="176" t="s">
        <v>35</v>
      </c>
      <c r="B286" s="176"/>
      <c r="C286" s="176"/>
      <c r="D286" s="176"/>
      <c r="E286" s="135" t="s">
        <v>39</v>
      </c>
      <c r="F286" s="135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  <c r="AE286" s="135"/>
      <c r="AF286" s="135"/>
      <c r="AG286" s="135"/>
      <c r="AH286" s="135"/>
      <c r="AI286" s="135"/>
      <c r="AJ286" s="135"/>
      <c r="AK286" s="135"/>
      <c r="AL286" s="135"/>
      <c r="AM286" s="135"/>
      <c r="AN286" s="135"/>
      <c r="AO286" s="135"/>
      <c r="AP286" s="135"/>
      <c r="AQ286" s="138" t="s">
        <v>19</v>
      </c>
      <c r="AR286" s="174" t="s">
        <v>21</v>
      </c>
      <c r="AS286" s="175" t="s">
        <v>20</v>
      </c>
    </row>
    <row r="287" spans="1:45" s="2" customFormat="1" ht="21.75" customHeight="1">
      <c r="A287" s="134" t="s">
        <v>0</v>
      </c>
      <c r="B287" s="134"/>
      <c r="C287" s="134"/>
      <c r="D287" s="23" t="s">
        <v>17</v>
      </c>
      <c r="E287" s="134" t="s">
        <v>1</v>
      </c>
      <c r="F287" s="134"/>
      <c r="G287" s="134"/>
      <c r="H287" s="134"/>
      <c r="I287" s="134" t="s">
        <v>2</v>
      </c>
      <c r="J287" s="134"/>
      <c r="K287" s="134"/>
      <c r="L287" s="134"/>
      <c r="M287" s="134" t="s">
        <v>3</v>
      </c>
      <c r="N287" s="134"/>
      <c r="O287" s="134"/>
      <c r="P287" s="134"/>
      <c r="Q287" s="134" t="s">
        <v>4</v>
      </c>
      <c r="R287" s="134"/>
      <c r="S287" s="134"/>
      <c r="T287" s="134"/>
      <c r="U287" s="134" t="s">
        <v>5</v>
      </c>
      <c r="V287" s="134"/>
      <c r="W287" s="134"/>
      <c r="X287" s="134" t="s">
        <v>6</v>
      </c>
      <c r="Y287" s="134"/>
      <c r="Z287" s="134"/>
      <c r="AA287" s="134"/>
      <c r="AB287" s="134" t="s">
        <v>7</v>
      </c>
      <c r="AC287" s="134"/>
      <c r="AD287" s="134"/>
      <c r="AE287" s="134" t="s">
        <v>8</v>
      </c>
      <c r="AF287" s="134"/>
      <c r="AG287" s="134"/>
      <c r="AH287" s="134"/>
      <c r="AI287" s="134"/>
      <c r="AJ287" s="134" t="s">
        <v>9</v>
      </c>
      <c r="AK287" s="134"/>
      <c r="AL287" s="134"/>
      <c r="AM287" s="134" t="s">
        <v>10</v>
      </c>
      <c r="AN287" s="134"/>
      <c r="AO287" s="134"/>
      <c r="AP287" s="134"/>
      <c r="AQ287" s="138"/>
      <c r="AR287" s="174"/>
      <c r="AS287" s="175"/>
    </row>
    <row r="288" spans="1:45" s="6" customFormat="1" ht="11.25" customHeight="1">
      <c r="A288" s="134"/>
      <c r="B288" s="134"/>
      <c r="C288" s="134"/>
      <c r="D288" s="23" t="s">
        <v>18</v>
      </c>
      <c r="E288" s="5">
        <v>1</v>
      </c>
      <c r="F288" s="5">
        <v>2</v>
      </c>
      <c r="G288" s="5">
        <v>3</v>
      </c>
      <c r="H288" s="5">
        <v>4</v>
      </c>
      <c r="I288" s="5">
        <v>5</v>
      </c>
      <c r="J288" s="5">
        <v>6</v>
      </c>
      <c r="K288" s="5">
        <v>7</v>
      </c>
      <c r="L288" s="5">
        <v>8</v>
      </c>
      <c r="M288" s="5">
        <v>9</v>
      </c>
      <c r="N288" s="5">
        <v>10</v>
      </c>
      <c r="O288" s="5">
        <v>11</v>
      </c>
      <c r="P288" s="5">
        <v>12</v>
      </c>
      <c r="Q288" s="5">
        <v>13</v>
      </c>
      <c r="R288" s="5">
        <v>14</v>
      </c>
      <c r="S288" s="5">
        <v>15</v>
      </c>
      <c r="T288" s="5">
        <v>16</v>
      </c>
      <c r="U288" s="5">
        <v>17</v>
      </c>
      <c r="V288" s="5">
        <v>18</v>
      </c>
      <c r="W288" s="5">
        <v>19</v>
      </c>
      <c r="X288" s="5">
        <v>20</v>
      </c>
      <c r="Y288" s="5">
        <v>21</v>
      </c>
      <c r="Z288" s="5">
        <v>22</v>
      </c>
      <c r="AA288" s="5">
        <v>23</v>
      </c>
      <c r="AB288" s="5">
        <v>24</v>
      </c>
      <c r="AC288" s="5">
        <v>25</v>
      </c>
      <c r="AD288" s="5">
        <v>26</v>
      </c>
      <c r="AE288" s="5">
        <v>27</v>
      </c>
      <c r="AF288" s="5">
        <v>28</v>
      </c>
      <c r="AG288" s="5">
        <v>29</v>
      </c>
      <c r="AH288" s="5">
        <v>30</v>
      </c>
      <c r="AI288" s="5">
        <v>31</v>
      </c>
      <c r="AJ288" s="5">
        <v>32</v>
      </c>
      <c r="AK288" s="5">
        <v>33</v>
      </c>
      <c r="AL288" s="5">
        <v>34</v>
      </c>
      <c r="AM288" s="100">
        <v>35</v>
      </c>
      <c r="AN288" s="100">
        <v>36</v>
      </c>
      <c r="AO288" s="100">
        <v>37</v>
      </c>
      <c r="AP288" s="100">
        <v>38</v>
      </c>
      <c r="AQ288" s="138"/>
      <c r="AR288" s="174"/>
      <c r="AS288" s="175"/>
    </row>
    <row r="289" spans="1:45" ht="12.75" customHeight="1">
      <c r="A289" s="173" t="s">
        <v>24</v>
      </c>
      <c r="B289" s="131" t="s">
        <v>12</v>
      </c>
      <c r="C289" s="50" t="s">
        <v>109</v>
      </c>
      <c r="D289" s="51"/>
      <c r="E289" s="27"/>
      <c r="F289" s="96" t="s">
        <v>132</v>
      </c>
      <c r="G289" s="27"/>
      <c r="H289" s="27"/>
      <c r="I289" s="103" t="s">
        <v>135</v>
      </c>
      <c r="J289" s="27"/>
      <c r="K289" s="103" t="s">
        <v>136</v>
      </c>
      <c r="L289" s="27"/>
      <c r="M289" s="27"/>
      <c r="N289" s="27"/>
      <c r="O289" s="27"/>
      <c r="P289" s="103" t="s">
        <v>136</v>
      </c>
      <c r="Q289" s="27"/>
      <c r="R289" s="27"/>
      <c r="S289" s="27"/>
      <c r="T289" s="27"/>
      <c r="U289" s="96" t="s">
        <v>132</v>
      </c>
      <c r="V289" s="27"/>
      <c r="W289" s="103" t="s">
        <v>135</v>
      </c>
      <c r="X289" s="27"/>
      <c r="Y289" s="27"/>
      <c r="Z289" s="27"/>
      <c r="AA289" s="27"/>
      <c r="AB289" s="103" t="s">
        <v>135</v>
      </c>
      <c r="AC289" s="27"/>
      <c r="AD289" s="27"/>
      <c r="AE289" s="27"/>
      <c r="AF289" s="27"/>
      <c r="AG289" s="210" t="s">
        <v>152</v>
      </c>
      <c r="AH289" s="27"/>
      <c r="AI289" s="27"/>
      <c r="AJ289" s="96" t="s">
        <v>132</v>
      </c>
      <c r="AK289" s="27"/>
      <c r="AL289" s="27"/>
      <c r="AM289" s="101"/>
      <c r="AN289" s="101"/>
      <c r="AO289" s="101"/>
      <c r="AP289" s="101"/>
      <c r="AQ289" s="7">
        <f>COUNTA(E289:AP289)</f>
        <v>9</v>
      </c>
      <c r="AR289" s="3">
        <f>34*3</f>
        <v>102</v>
      </c>
      <c r="AS289" s="8">
        <f t="shared" ref="AS289:AS336" si="94">AQ289/AR289</f>
        <v>8.8235294117647065E-2</v>
      </c>
    </row>
    <row r="290" spans="1:45">
      <c r="A290" s="173"/>
      <c r="B290" s="132"/>
      <c r="C290" s="50" t="s">
        <v>110</v>
      </c>
      <c r="D290" s="51"/>
      <c r="E290" s="27"/>
      <c r="F290" s="96" t="s">
        <v>132</v>
      </c>
      <c r="G290" s="27"/>
      <c r="H290" s="27"/>
      <c r="I290" s="103" t="s">
        <v>135</v>
      </c>
      <c r="J290" s="27"/>
      <c r="K290" s="103" t="s">
        <v>136</v>
      </c>
      <c r="L290" s="27"/>
      <c r="M290" s="27"/>
      <c r="N290" s="27"/>
      <c r="O290" s="27"/>
      <c r="P290" s="103" t="s">
        <v>136</v>
      </c>
      <c r="Q290" s="27"/>
      <c r="R290" s="27"/>
      <c r="S290" s="27"/>
      <c r="T290" s="27"/>
      <c r="U290" s="96" t="s">
        <v>132</v>
      </c>
      <c r="V290" s="27"/>
      <c r="W290" s="103" t="s">
        <v>135</v>
      </c>
      <c r="X290" s="27"/>
      <c r="Y290" s="27"/>
      <c r="Z290" s="27"/>
      <c r="AA290" s="27"/>
      <c r="AB290" s="103" t="s">
        <v>135</v>
      </c>
      <c r="AC290" s="27"/>
      <c r="AD290" s="27"/>
      <c r="AE290" s="27"/>
      <c r="AF290" s="27"/>
      <c r="AG290" s="210" t="s">
        <v>152</v>
      </c>
      <c r="AH290" s="27"/>
      <c r="AI290" s="27"/>
      <c r="AJ290" s="96" t="s">
        <v>132</v>
      </c>
      <c r="AK290" s="27"/>
      <c r="AL290" s="27"/>
      <c r="AM290" s="101"/>
      <c r="AN290" s="101"/>
      <c r="AO290" s="101"/>
      <c r="AP290" s="101"/>
      <c r="AQ290" s="7">
        <f t="shared" ref="AQ290:AQ336" si="95">COUNTA(E290:AP290)</f>
        <v>9</v>
      </c>
      <c r="AR290" s="3">
        <f t="shared" ref="AR290:AR291" si="96">34*3</f>
        <v>102</v>
      </c>
      <c r="AS290" s="8">
        <f t="shared" si="94"/>
        <v>8.8235294117647065E-2</v>
      </c>
    </row>
    <row r="291" spans="1:45" ht="12.75" customHeight="1">
      <c r="A291" s="173"/>
      <c r="B291" s="133"/>
      <c r="C291" s="50" t="s">
        <v>111</v>
      </c>
      <c r="D291" s="51"/>
      <c r="E291" s="27"/>
      <c r="F291" s="96" t="s">
        <v>132</v>
      </c>
      <c r="G291" s="27"/>
      <c r="H291" s="27"/>
      <c r="I291" s="103" t="s">
        <v>135</v>
      </c>
      <c r="J291" s="27"/>
      <c r="K291" s="103" t="s">
        <v>136</v>
      </c>
      <c r="L291" s="27"/>
      <c r="M291" s="27"/>
      <c r="N291" s="27"/>
      <c r="O291" s="27"/>
      <c r="P291" s="103" t="s">
        <v>136</v>
      </c>
      <c r="Q291" s="27"/>
      <c r="R291" s="27"/>
      <c r="S291" s="27"/>
      <c r="T291" s="27"/>
      <c r="U291" s="96" t="s">
        <v>132</v>
      </c>
      <c r="V291" s="27"/>
      <c r="W291" s="103" t="s">
        <v>135</v>
      </c>
      <c r="X291" s="27"/>
      <c r="Y291" s="27"/>
      <c r="Z291" s="27"/>
      <c r="AA291" s="27"/>
      <c r="AB291" s="103" t="s">
        <v>135</v>
      </c>
      <c r="AC291" s="27"/>
      <c r="AD291" s="27"/>
      <c r="AE291" s="27"/>
      <c r="AF291" s="27"/>
      <c r="AG291" s="210" t="s">
        <v>152</v>
      </c>
      <c r="AH291" s="27"/>
      <c r="AI291" s="27"/>
      <c r="AJ291" s="96" t="s">
        <v>132</v>
      </c>
      <c r="AK291" s="27"/>
      <c r="AL291" s="27"/>
      <c r="AM291" s="101"/>
      <c r="AN291" s="101"/>
      <c r="AO291" s="101"/>
      <c r="AP291" s="101"/>
      <c r="AQ291" s="7">
        <f t="shared" si="95"/>
        <v>9</v>
      </c>
      <c r="AR291" s="3">
        <f t="shared" si="96"/>
        <v>102</v>
      </c>
      <c r="AS291" s="8">
        <f t="shared" si="94"/>
        <v>8.8235294117647065E-2</v>
      </c>
    </row>
    <row r="292" spans="1:45" ht="12.75" customHeight="1">
      <c r="A292" s="173"/>
      <c r="B292" s="131" t="s">
        <v>26</v>
      </c>
      <c r="C292" s="50" t="s">
        <v>109</v>
      </c>
      <c r="D292" s="51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96" t="s">
        <v>132</v>
      </c>
      <c r="W292" s="27"/>
      <c r="X292" s="27"/>
      <c r="Y292" s="27"/>
      <c r="Z292" s="27"/>
      <c r="AA292" s="27"/>
      <c r="AB292" s="27"/>
      <c r="AC292" s="27"/>
      <c r="AD292" s="27"/>
      <c r="AE292" s="27"/>
      <c r="AF292" s="96" t="s">
        <v>132</v>
      </c>
      <c r="AG292" s="27"/>
      <c r="AH292" s="27"/>
      <c r="AI292" s="27"/>
      <c r="AJ292" s="210" t="s">
        <v>156</v>
      </c>
      <c r="AK292" s="27"/>
      <c r="AL292" s="27"/>
      <c r="AM292" s="101"/>
      <c r="AN292" s="101"/>
      <c r="AO292" s="101"/>
      <c r="AP292" s="101"/>
      <c r="AQ292" s="7">
        <f t="shared" si="95"/>
        <v>3</v>
      </c>
      <c r="AR292" s="3">
        <f>34*2</f>
        <v>68</v>
      </c>
      <c r="AS292" s="8">
        <f t="shared" si="94"/>
        <v>4.4117647058823532E-2</v>
      </c>
    </row>
    <row r="293" spans="1:45" ht="12.75" customHeight="1">
      <c r="A293" s="173"/>
      <c r="B293" s="132"/>
      <c r="C293" s="50" t="s">
        <v>110</v>
      </c>
      <c r="D293" s="49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96" t="s">
        <v>132</v>
      </c>
      <c r="W293" s="27"/>
      <c r="X293" s="27"/>
      <c r="Y293" s="27"/>
      <c r="Z293" s="27"/>
      <c r="AA293" s="27"/>
      <c r="AB293" s="27"/>
      <c r="AC293" s="27"/>
      <c r="AD293" s="27"/>
      <c r="AE293" s="27"/>
      <c r="AF293" s="96" t="s">
        <v>132</v>
      </c>
      <c r="AG293" s="27"/>
      <c r="AH293" s="27"/>
      <c r="AI293" s="27"/>
      <c r="AJ293" s="210" t="s">
        <v>156</v>
      </c>
      <c r="AK293" s="27"/>
      <c r="AL293" s="27"/>
      <c r="AM293" s="101"/>
      <c r="AN293" s="101"/>
      <c r="AO293" s="101"/>
      <c r="AP293" s="101"/>
      <c r="AQ293" s="7">
        <f t="shared" si="95"/>
        <v>3</v>
      </c>
      <c r="AR293" s="3">
        <f t="shared" ref="AR293:AR294" si="97">34*2</f>
        <v>68</v>
      </c>
      <c r="AS293" s="8">
        <f t="shared" si="94"/>
        <v>4.4117647058823532E-2</v>
      </c>
    </row>
    <row r="294" spans="1:45">
      <c r="A294" s="173"/>
      <c r="B294" s="133"/>
      <c r="C294" s="50" t="s">
        <v>111</v>
      </c>
      <c r="D294" s="51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96" t="s">
        <v>132</v>
      </c>
      <c r="W294" s="27"/>
      <c r="X294" s="27"/>
      <c r="Y294" s="27"/>
      <c r="Z294" s="27"/>
      <c r="AA294" s="27"/>
      <c r="AB294" s="27"/>
      <c r="AC294" s="27"/>
      <c r="AD294" s="27"/>
      <c r="AE294" s="27"/>
      <c r="AF294" s="96" t="s">
        <v>132</v>
      </c>
      <c r="AG294" s="27"/>
      <c r="AH294" s="27"/>
      <c r="AI294" s="27"/>
      <c r="AJ294" s="210" t="s">
        <v>156</v>
      </c>
      <c r="AK294" s="27"/>
      <c r="AL294" s="27"/>
      <c r="AM294" s="101"/>
      <c r="AN294" s="101"/>
      <c r="AO294" s="101"/>
      <c r="AP294" s="101"/>
      <c r="AQ294" s="7">
        <f t="shared" si="95"/>
        <v>3</v>
      </c>
      <c r="AR294" s="3">
        <f t="shared" si="97"/>
        <v>68</v>
      </c>
      <c r="AS294" s="8">
        <f t="shared" si="94"/>
        <v>4.4117647058823532E-2</v>
      </c>
    </row>
    <row r="295" spans="1:45">
      <c r="A295" s="173"/>
      <c r="B295" s="131" t="s">
        <v>153</v>
      </c>
      <c r="C295" s="50" t="s">
        <v>109</v>
      </c>
      <c r="D295" s="49"/>
      <c r="E295" s="27"/>
      <c r="F295" s="27"/>
      <c r="G295" s="96" t="s">
        <v>140</v>
      </c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96" t="s">
        <v>140</v>
      </c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96" t="s">
        <v>140</v>
      </c>
      <c r="AJ295" s="210" t="s">
        <v>156</v>
      </c>
      <c r="AK295" s="27"/>
      <c r="AL295" s="27"/>
      <c r="AM295" s="101"/>
      <c r="AN295" s="101"/>
      <c r="AO295" s="101"/>
      <c r="AP295" s="101"/>
      <c r="AQ295" s="7">
        <f t="shared" si="95"/>
        <v>4</v>
      </c>
      <c r="AR295" s="3">
        <f t="shared" ref="AR295:AR300" si="98">34*3</f>
        <v>102</v>
      </c>
      <c r="AS295" s="8">
        <f t="shared" si="94"/>
        <v>3.9215686274509803E-2</v>
      </c>
    </row>
    <row r="296" spans="1:45">
      <c r="A296" s="173"/>
      <c r="B296" s="132"/>
      <c r="C296" s="50" t="s">
        <v>110</v>
      </c>
      <c r="D296" s="51"/>
      <c r="E296" s="27"/>
      <c r="F296" s="27"/>
      <c r="G296" s="96" t="s">
        <v>140</v>
      </c>
      <c r="H296" s="27"/>
      <c r="I296" s="43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96" t="s">
        <v>140</v>
      </c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96" t="s">
        <v>140</v>
      </c>
      <c r="AJ296" s="210" t="s">
        <v>156</v>
      </c>
      <c r="AK296" s="27"/>
      <c r="AL296" s="27"/>
      <c r="AM296" s="101"/>
      <c r="AN296" s="101"/>
      <c r="AO296" s="101"/>
      <c r="AP296" s="101"/>
      <c r="AQ296" s="7">
        <f t="shared" si="95"/>
        <v>4</v>
      </c>
      <c r="AR296" s="3">
        <f t="shared" si="98"/>
        <v>102</v>
      </c>
      <c r="AS296" s="8">
        <f t="shared" si="94"/>
        <v>3.9215686274509803E-2</v>
      </c>
    </row>
    <row r="297" spans="1:45" ht="12.75" customHeight="1">
      <c r="A297" s="173"/>
      <c r="B297" s="133"/>
      <c r="C297" s="50" t="s">
        <v>111</v>
      </c>
      <c r="D297" s="51"/>
      <c r="E297" s="27"/>
      <c r="F297" s="27"/>
      <c r="G297" s="96" t="s">
        <v>140</v>
      </c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96" t="s">
        <v>140</v>
      </c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96" t="s">
        <v>140</v>
      </c>
      <c r="AJ297" s="210" t="s">
        <v>156</v>
      </c>
      <c r="AK297" s="27"/>
      <c r="AL297" s="27"/>
      <c r="AM297" s="101"/>
      <c r="AN297" s="101"/>
      <c r="AO297" s="101"/>
      <c r="AP297" s="101"/>
      <c r="AQ297" s="7">
        <f t="shared" si="95"/>
        <v>4</v>
      </c>
      <c r="AR297" s="3">
        <f t="shared" si="98"/>
        <v>102</v>
      </c>
      <c r="AS297" s="8">
        <f t="shared" si="94"/>
        <v>3.9215686274509803E-2</v>
      </c>
    </row>
    <row r="298" spans="1:45" ht="12.75" customHeight="1">
      <c r="A298" s="173"/>
      <c r="B298" s="131" t="s">
        <v>99</v>
      </c>
      <c r="C298" s="50" t="s">
        <v>109</v>
      </c>
      <c r="D298" s="79"/>
      <c r="E298" s="27"/>
      <c r="F298" s="27"/>
      <c r="G298" s="27"/>
      <c r="H298" s="41"/>
      <c r="I298" s="41"/>
      <c r="J298" s="27"/>
      <c r="K298" s="27"/>
      <c r="L298" s="27"/>
      <c r="M298" s="96" t="s">
        <v>132</v>
      </c>
      <c r="N298" s="27"/>
      <c r="O298" s="27"/>
      <c r="P298" s="27"/>
      <c r="Q298" s="27"/>
      <c r="R298" s="96" t="s">
        <v>132</v>
      </c>
      <c r="S298" s="27"/>
      <c r="T298" s="27"/>
      <c r="U298" s="27"/>
      <c r="V298" s="27"/>
      <c r="W298" s="96" t="s">
        <v>132</v>
      </c>
      <c r="X298" s="27"/>
      <c r="Y298" s="27"/>
      <c r="Z298" s="27"/>
      <c r="AA298" s="27"/>
      <c r="AB298" s="27"/>
      <c r="AC298" s="27"/>
      <c r="AD298" s="27"/>
      <c r="AE298" s="96" t="s">
        <v>132</v>
      </c>
      <c r="AF298" s="27"/>
      <c r="AG298" s="27"/>
      <c r="AH298" s="210" t="s">
        <v>152</v>
      </c>
      <c r="AI298" s="42"/>
      <c r="AJ298" s="96" t="s">
        <v>132</v>
      </c>
      <c r="AK298" s="27"/>
      <c r="AL298" s="27"/>
      <c r="AM298" s="101"/>
      <c r="AN298" s="101"/>
      <c r="AO298" s="101"/>
      <c r="AP298" s="101"/>
      <c r="AQ298" s="7">
        <f t="shared" si="95"/>
        <v>6</v>
      </c>
      <c r="AR298" s="3">
        <f t="shared" si="98"/>
        <v>102</v>
      </c>
      <c r="AS298" s="8">
        <f t="shared" si="94"/>
        <v>5.8823529411764705E-2</v>
      </c>
    </row>
    <row r="299" spans="1:45" ht="12.75" customHeight="1">
      <c r="A299" s="173"/>
      <c r="B299" s="132"/>
      <c r="C299" s="50" t="s">
        <v>110</v>
      </c>
      <c r="D299" s="51"/>
      <c r="E299" s="27"/>
      <c r="F299" s="27"/>
      <c r="G299" s="27"/>
      <c r="H299" s="27"/>
      <c r="I299" s="27"/>
      <c r="J299" s="27"/>
      <c r="K299" s="27"/>
      <c r="L299" s="27"/>
      <c r="M299" s="96" t="s">
        <v>132</v>
      </c>
      <c r="N299" s="27"/>
      <c r="O299" s="27"/>
      <c r="P299" s="27"/>
      <c r="Q299" s="27"/>
      <c r="R299" s="96" t="s">
        <v>132</v>
      </c>
      <c r="S299" s="27"/>
      <c r="T299" s="27"/>
      <c r="U299" s="27"/>
      <c r="V299" s="27"/>
      <c r="W299" s="96" t="s">
        <v>132</v>
      </c>
      <c r="X299" s="27"/>
      <c r="Y299" s="27"/>
      <c r="Z299" s="27"/>
      <c r="AA299" s="27"/>
      <c r="AB299" s="27"/>
      <c r="AC299" s="27"/>
      <c r="AD299" s="27"/>
      <c r="AE299" s="96" t="s">
        <v>132</v>
      </c>
      <c r="AF299" s="27"/>
      <c r="AG299" s="27"/>
      <c r="AH299" s="210" t="s">
        <v>152</v>
      </c>
      <c r="AI299" s="42"/>
      <c r="AJ299" s="96" t="s">
        <v>132</v>
      </c>
      <c r="AK299" s="27"/>
      <c r="AL299" s="27"/>
      <c r="AM299" s="101"/>
      <c r="AN299" s="101"/>
      <c r="AO299" s="101"/>
      <c r="AP299" s="101"/>
      <c r="AQ299" s="7">
        <f t="shared" si="95"/>
        <v>6</v>
      </c>
      <c r="AR299" s="3">
        <f t="shared" si="98"/>
        <v>102</v>
      </c>
      <c r="AS299" s="8">
        <f t="shared" si="94"/>
        <v>5.8823529411764705E-2</v>
      </c>
    </row>
    <row r="300" spans="1:45">
      <c r="A300" s="173"/>
      <c r="B300" s="133"/>
      <c r="C300" s="50" t="s">
        <v>111</v>
      </c>
      <c r="D300" s="51"/>
      <c r="E300" s="27"/>
      <c r="F300" s="27"/>
      <c r="G300" s="27"/>
      <c r="H300" s="27"/>
      <c r="I300" s="27"/>
      <c r="J300" s="27"/>
      <c r="K300" s="27"/>
      <c r="L300" s="27"/>
      <c r="M300" s="96" t="s">
        <v>132</v>
      </c>
      <c r="N300" s="27"/>
      <c r="O300" s="27"/>
      <c r="P300" s="27"/>
      <c r="Q300" s="27"/>
      <c r="R300" s="96" t="s">
        <v>132</v>
      </c>
      <c r="S300" s="27"/>
      <c r="T300" s="27"/>
      <c r="U300" s="27"/>
      <c r="V300" s="27"/>
      <c r="W300" s="96" t="s">
        <v>132</v>
      </c>
      <c r="X300" s="27"/>
      <c r="Y300" s="27"/>
      <c r="Z300" s="27"/>
      <c r="AA300" s="27"/>
      <c r="AB300" s="27"/>
      <c r="AC300" s="27"/>
      <c r="AD300" s="27"/>
      <c r="AE300" s="96" t="s">
        <v>132</v>
      </c>
      <c r="AF300" s="27"/>
      <c r="AG300" s="27"/>
      <c r="AH300" s="210" t="s">
        <v>152</v>
      </c>
      <c r="AI300" s="42"/>
      <c r="AJ300" s="96" t="s">
        <v>132</v>
      </c>
      <c r="AK300" s="27"/>
      <c r="AL300" s="27"/>
      <c r="AM300" s="101"/>
      <c r="AN300" s="101"/>
      <c r="AO300" s="101"/>
      <c r="AP300" s="101"/>
      <c r="AQ300" s="7">
        <f t="shared" si="95"/>
        <v>6</v>
      </c>
      <c r="AR300" s="3">
        <f t="shared" si="98"/>
        <v>102</v>
      </c>
      <c r="AS300" s="8">
        <f t="shared" si="94"/>
        <v>5.8823529411764705E-2</v>
      </c>
    </row>
    <row r="301" spans="1:45" ht="12.75" customHeight="1">
      <c r="A301" s="173"/>
      <c r="B301" s="131" t="s">
        <v>100</v>
      </c>
      <c r="C301" s="50" t="s">
        <v>109</v>
      </c>
      <c r="D301" s="51"/>
      <c r="E301" s="27"/>
      <c r="F301" s="27"/>
      <c r="G301" s="27"/>
      <c r="H301" s="27"/>
      <c r="I301" s="27"/>
      <c r="J301" s="96" t="s">
        <v>132</v>
      </c>
      <c r="K301" s="27"/>
      <c r="L301" s="27"/>
      <c r="M301" s="27"/>
      <c r="N301" s="27"/>
      <c r="O301" s="27"/>
      <c r="P301" s="27"/>
      <c r="Q301" s="96" t="s">
        <v>132</v>
      </c>
      <c r="R301" s="27"/>
      <c r="S301" s="27"/>
      <c r="T301" s="27"/>
      <c r="U301" s="27"/>
      <c r="V301" s="27"/>
      <c r="W301" s="27"/>
      <c r="X301" s="96" t="s">
        <v>132</v>
      </c>
      <c r="Y301" s="27"/>
      <c r="Z301" s="27"/>
      <c r="AA301" s="27"/>
      <c r="AB301" s="27"/>
      <c r="AC301" s="96" t="s">
        <v>132</v>
      </c>
      <c r="AD301" s="27"/>
      <c r="AE301" s="27"/>
      <c r="AF301" s="27"/>
      <c r="AG301" s="27"/>
      <c r="AH301" s="210" t="s">
        <v>152</v>
      </c>
      <c r="AI301" s="42"/>
      <c r="AJ301" s="96" t="s">
        <v>132</v>
      </c>
      <c r="AK301" s="27"/>
      <c r="AL301" s="96" t="s">
        <v>132</v>
      </c>
      <c r="AM301" s="101"/>
      <c r="AN301" s="101"/>
      <c r="AO301" s="101"/>
      <c r="AP301" s="101"/>
      <c r="AQ301" s="7">
        <f t="shared" si="95"/>
        <v>7</v>
      </c>
      <c r="AR301" s="3">
        <f t="shared" ref="AR301:AR303" si="99">34*2</f>
        <v>68</v>
      </c>
      <c r="AS301" s="8">
        <f t="shared" si="94"/>
        <v>0.10294117647058823</v>
      </c>
    </row>
    <row r="302" spans="1:45" ht="12.75" customHeight="1">
      <c r="A302" s="173"/>
      <c r="B302" s="132"/>
      <c r="C302" s="50" t="s">
        <v>110</v>
      </c>
      <c r="D302" s="51"/>
      <c r="E302" s="27"/>
      <c r="F302" s="27"/>
      <c r="G302" s="27"/>
      <c r="H302" s="27"/>
      <c r="I302" s="27"/>
      <c r="J302" s="96" t="s">
        <v>132</v>
      </c>
      <c r="K302" s="27"/>
      <c r="L302" s="27"/>
      <c r="M302" s="27"/>
      <c r="N302" s="27"/>
      <c r="O302" s="27"/>
      <c r="P302" s="27"/>
      <c r="Q302" s="96" t="s">
        <v>132</v>
      </c>
      <c r="R302" s="27"/>
      <c r="S302" s="27"/>
      <c r="T302" s="27"/>
      <c r="U302" s="27"/>
      <c r="V302" s="27"/>
      <c r="W302" s="27"/>
      <c r="X302" s="96" t="s">
        <v>132</v>
      </c>
      <c r="Y302" s="27"/>
      <c r="Z302" s="27"/>
      <c r="AA302" s="27"/>
      <c r="AB302" s="27"/>
      <c r="AC302" s="96" t="s">
        <v>132</v>
      </c>
      <c r="AD302" s="27"/>
      <c r="AE302" s="27"/>
      <c r="AF302" s="27"/>
      <c r="AG302" s="27"/>
      <c r="AH302" s="210" t="s">
        <v>152</v>
      </c>
      <c r="AI302" s="42"/>
      <c r="AJ302" s="96" t="s">
        <v>132</v>
      </c>
      <c r="AK302" s="27"/>
      <c r="AL302" s="96" t="s">
        <v>132</v>
      </c>
      <c r="AM302" s="101"/>
      <c r="AN302" s="101"/>
      <c r="AO302" s="101"/>
      <c r="AP302" s="101"/>
      <c r="AQ302" s="7">
        <f t="shared" si="95"/>
        <v>7</v>
      </c>
      <c r="AR302" s="3">
        <f t="shared" si="99"/>
        <v>68</v>
      </c>
      <c r="AS302" s="8">
        <f t="shared" si="94"/>
        <v>0.10294117647058823</v>
      </c>
    </row>
    <row r="303" spans="1:45" ht="12.75" customHeight="1">
      <c r="A303" s="173"/>
      <c r="B303" s="133"/>
      <c r="C303" s="50" t="s">
        <v>111</v>
      </c>
      <c r="D303" s="49"/>
      <c r="E303" s="27"/>
      <c r="F303" s="27"/>
      <c r="G303" s="27"/>
      <c r="H303" s="27"/>
      <c r="I303" s="27"/>
      <c r="J303" s="96" t="s">
        <v>132</v>
      </c>
      <c r="K303" s="27"/>
      <c r="L303" s="27"/>
      <c r="M303" s="27"/>
      <c r="N303" s="27"/>
      <c r="O303" s="27"/>
      <c r="P303" s="27"/>
      <c r="Q303" s="96" t="s">
        <v>132</v>
      </c>
      <c r="R303" s="27"/>
      <c r="S303" s="27"/>
      <c r="T303" s="27"/>
      <c r="U303" s="27"/>
      <c r="V303" s="27"/>
      <c r="W303" s="27"/>
      <c r="X303" s="96" t="s">
        <v>132</v>
      </c>
      <c r="Y303" s="27"/>
      <c r="Z303" s="27"/>
      <c r="AA303" s="27"/>
      <c r="AB303" s="27"/>
      <c r="AC303" s="96" t="s">
        <v>132</v>
      </c>
      <c r="AD303" s="27"/>
      <c r="AE303" s="27"/>
      <c r="AF303" s="27"/>
      <c r="AG303" s="27"/>
      <c r="AH303" s="210" t="s">
        <v>152</v>
      </c>
      <c r="AI303" s="42"/>
      <c r="AJ303" s="96" t="s">
        <v>132</v>
      </c>
      <c r="AK303" s="27"/>
      <c r="AL303" s="96" t="s">
        <v>132</v>
      </c>
      <c r="AM303" s="101"/>
      <c r="AN303" s="101"/>
      <c r="AO303" s="101"/>
      <c r="AP303" s="101"/>
      <c r="AQ303" s="7">
        <f t="shared" si="95"/>
        <v>7</v>
      </c>
      <c r="AR303" s="3">
        <f t="shared" si="99"/>
        <v>68</v>
      </c>
      <c r="AS303" s="8">
        <f t="shared" si="94"/>
        <v>0.10294117647058823</v>
      </c>
    </row>
    <row r="304" spans="1:45">
      <c r="A304" s="173"/>
      <c r="B304" s="131" t="s">
        <v>101</v>
      </c>
      <c r="C304" s="50" t="s">
        <v>109</v>
      </c>
      <c r="D304" s="51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96" t="s">
        <v>132</v>
      </c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10" t="s">
        <v>152</v>
      </c>
      <c r="AI304" s="42"/>
      <c r="AJ304" s="42"/>
      <c r="AK304" s="27"/>
      <c r="AL304" s="96" t="s">
        <v>132</v>
      </c>
      <c r="AM304" s="101"/>
      <c r="AN304" s="101"/>
      <c r="AO304" s="101"/>
      <c r="AP304" s="101"/>
      <c r="AQ304" s="7">
        <f t="shared" si="95"/>
        <v>3</v>
      </c>
      <c r="AR304" s="3">
        <f>34*1</f>
        <v>34</v>
      </c>
      <c r="AS304" s="8">
        <f t="shared" si="94"/>
        <v>8.8235294117647065E-2</v>
      </c>
    </row>
    <row r="305" spans="1:45">
      <c r="A305" s="173"/>
      <c r="B305" s="132"/>
      <c r="C305" s="50" t="s">
        <v>110</v>
      </c>
      <c r="D305" s="49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96" t="s">
        <v>132</v>
      </c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10" t="s">
        <v>152</v>
      </c>
      <c r="AI305" s="42"/>
      <c r="AJ305" s="42"/>
      <c r="AK305" s="27"/>
      <c r="AL305" s="96" t="s">
        <v>132</v>
      </c>
      <c r="AM305" s="101"/>
      <c r="AN305" s="101"/>
      <c r="AO305" s="101"/>
      <c r="AP305" s="101"/>
      <c r="AQ305" s="7">
        <f t="shared" si="95"/>
        <v>3</v>
      </c>
      <c r="AR305" s="3">
        <f t="shared" ref="AR305:AR309" si="100">34*1</f>
        <v>34</v>
      </c>
      <c r="AS305" s="8">
        <f t="shared" si="94"/>
        <v>8.8235294117647065E-2</v>
      </c>
    </row>
    <row r="306" spans="1:45">
      <c r="A306" s="173"/>
      <c r="B306" s="133"/>
      <c r="C306" s="50" t="s">
        <v>111</v>
      </c>
      <c r="D306" s="49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96" t="s">
        <v>132</v>
      </c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10" t="s">
        <v>152</v>
      </c>
      <c r="AI306" s="42"/>
      <c r="AJ306" s="42"/>
      <c r="AK306" s="27"/>
      <c r="AL306" s="96" t="s">
        <v>132</v>
      </c>
      <c r="AM306" s="101"/>
      <c r="AN306" s="101"/>
      <c r="AO306" s="101"/>
      <c r="AP306" s="101"/>
      <c r="AQ306" s="7">
        <f t="shared" si="95"/>
        <v>3</v>
      </c>
      <c r="AR306" s="3">
        <f t="shared" si="100"/>
        <v>34</v>
      </c>
      <c r="AS306" s="8">
        <f t="shared" si="94"/>
        <v>8.8235294117647065E-2</v>
      </c>
    </row>
    <row r="307" spans="1:45" ht="12.75" customHeight="1">
      <c r="A307" s="173"/>
      <c r="B307" s="131" t="s">
        <v>34</v>
      </c>
      <c r="C307" s="50" t="s">
        <v>109</v>
      </c>
      <c r="D307" s="51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96" t="s">
        <v>132</v>
      </c>
      <c r="Q307" s="27"/>
      <c r="R307" s="27"/>
      <c r="S307" s="27"/>
      <c r="T307" s="41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10" t="s">
        <v>155</v>
      </c>
      <c r="AJ307" s="42"/>
      <c r="AK307" s="27"/>
      <c r="AL307" s="27"/>
      <c r="AM307" s="101"/>
      <c r="AN307" s="101"/>
      <c r="AO307" s="101"/>
      <c r="AP307" s="101"/>
      <c r="AQ307" s="7">
        <f t="shared" si="95"/>
        <v>2</v>
      </c>
      <c r="AR307" s="3">
        <f t="shared" si="100"/>
        <v>34</v>
      </c>
      <c r="AS307" s="8">
        <f t="shared" si="94"/>
        <v>5.8823529411764705E-2</v>
      </c>
    </row>
    <row r="308" spans="1:45" ht="12.75" customHeight="1">
      <c r="A308" s="173"/>
      <c r="B308" s="132"/>
      <c r="C308" s="50" t="s">
        <v>110</v>
      </c>
      <c r="D308" s="51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96" t="s">
        <v>132</v>
      </c>
      <c r="Q308" s="27"/>
      <c r="R308" s="27"/>
      <c r="S308" s="43"/>
      <c r="T308" s="41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10" t="s">
        <v>155</v>
      </c>
      <c r="AJ308" s="42"/>
      <c r="AK308" s="27"/>
      <c r="AL308" s="27"/>
      <c r="AM308" s="101"/>
      <c r="AN308" s="101"/>
      <c r="AO308" s="101"/>
      <c r="AP308" s="101"/>
      <c r="AQ308" s="7">
        <f t="shared" si="95"/>
        <v>2</v>
      </c>
      <c r="AR308" s="3">
        <f t="shared" si="100"/>
        <v>34</v>
      </c>
      <c r="AS308" s="8">
        <f t="shared" si="94"/>
        <v>5.8823529411764705E-2</v>
      </c>
    </row>
    <row r="309" spans="1:45" ht="12.75" customHeight="1">
      <c r="A309" s="173"/>
      <c r="B309" s="132"/>
      <c r="C309" s="50" t="s">
        <v>111</v>
      </c>
      <c r="D309" s="49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96" t="s">
        <v>132</v>
      </c>
      <c r="Q309" s="27"/>
      <c r="R309" s="27"/>
      <c r="S309" s="41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10" t="s">
        <v>155</v>
      </c>
      <c r="AJ309" s="42"/>
      <c r="AK309" s="27"/>
      <c r="AL309" s="27"/>
      <c r="AM309" s="101"/>
      <c r="AN309" s="101"/>
      <c r="AO309" s="101"/>
      <c r="AP309" s="101"/>
      <c r="AQ309" s="7">
        <f t="shared" si="95"/>
        <v>2</v>
      </c>
      <c r="AR309" s="3">
        <f t="shared" si="100"/>
        <v>34</v>
      </c>
      <c r="AS309" s="8">
        <f t="shared" si="94"/>
        <v>5.8823529411764705E-2</v>
      </c>
    </row>
    <row r="310" spans="1:45" ht="12.75" customHeight="1">
      <c r="A310" s="173"/>
      <c r="B310" s="131" t="s">
        <v>27</v>
      </c>
      <c r="C310" s="50" t="s">
        <v>109</v>
      </c>
      <c r="D310" s="49"/>
      <c r="E310" s="27"/>
      <c r="F310" s="27"/>
      <c r="G310" s="27"/>
      <c r="H310" s="27"/>
      <c r="I310" s="96" t="s">
        <v>132</v>
      </c>
      <c r="J310" s="27"/>
      <c r="K310" s="27"/>
      <c r="L310" s="96" t="s">
        <v>132</v>
      </c>
      <c r="M310" s="27"/>
      <c r="N310" s="27"/>
      <c r="O310" s="96" t="s">
        <v>132</v>
      </c>
      <c r="P310" s="27"/>
      <c r="Q310" s="27"/>
      <c r="R310" s="27"/>
      <c r="S310" s="41"/>
      <c r="T310" s="27"/>
      <c r="U310" s="27"/>
      <c r="V310" s="96" t="s">
        <v>132</v>
      </c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42"/>
      <c r="AJ310" s="210" t="s">
        <v>156</v>
      </c>
      <c r="AK310" s="96" t="s">
        <v>132</v>
      </c>
      <c r="AL310" s="27"/>
      <c r="AM310" s="101"/>
      <c r="AN310" s="101"/>
      <c r="AO310" s="101"/>
      <c r="AP310" s="101"/>
      <c r="AQ310" s="7">
        <f t="shared" si="95"/>
        <v>6</v>
      </c>
      <c r="AR310" s="3">
        <f t="shared" ref="AR310:AR312" si="101">34*3</f>
        <v>102</v>
      </c>
      <c r="AS310" s="8">
        <f t="shared" si="94"/>
        <v>5.8823529411764705E-2</v>
      </c>
    </row>
    <row r="311" spans="1:45" ht="12.75" customHeight="1">
      <c r="A311" s="173"/>
      <c r="B311" s="132"/>
      <c r="C311" s="50" t="s">
        <v>110</v>
      </c>
      <c r="D311" s="49"/>
      <c r="E311" s="27"/>
      <c r="F311" s="27"/>
      <c r="G311" s="27"/>
      <c r="H311" s="27"/>
      <c r="I311" s="96" t="s">
        <v>132</v>
      </c>
      <c r="J311" s="27"/>
      <c r="K311" s="27"/>
      <c r="L311" s="96" t="s">
        <v>132</v>
      </c>
      <c r="M311" s="27"/>
      <c r="N311" s="27"/>
      <c r="O311" s="96" t="s">
        <v>132</v>
      </c>
      <c r="P311" s="27"/>
      <c r="Q311" s="27"/>
      <c r="R311" s="27"/>
      <c r="S311" s="41"/>
      <c r="T311" s="27"/>
      <c r="U311" s="27"/>
      <c r="V311" s="96" t="s">
        <v>132</v>
      </c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42"/>
      <c r="AJ311" s="210" t="s">
        <v>156</v>
      </c>
      <c r="AK311" s="96" t="s">
        <v>132</v>
      </c>
      <c r="AL311" s="27"/>
      <c r="AM311" s="101"/>
      <c r="AN311" s="101"/>
      <c r="AO311" s="101"/>
      <c r="AP311" s="101"/>
      <c r="AQ311" s="7">
        <f t="shared" si="95"/>
        <v>6</v>
      </c>
      <c r="AR311" s="3">
        <f t="shared" si="101"/>
        <v>102</v>
      </c>
      <c r="AS311" s="8">
        <f t="shared" si="94"/>
        <v>5.8823529411764705E-2</v>
      </c>
    </row>
    <row r="312" spans="1:45" ht="12.75" customHeight="1">
      <c r="A312" s="173"/>
      <c r="B312" s="133"/>
      <c r="C312" s="50" t="s">
        <v>111</v>
      </c>
      <c r="D312" s="49"/>
      <c r="E312" s="27"/>
      <c r="F312" s="27"/>
      <c r="G312" s="27"/>
      <c r="H312" s="27"/>
      <c r="I312" s="96" t="s">
        <v>132</v>
      </c>
      <c r="J312" s="27"/>
      <c r="K312" s="27"/>
      <c r="L312" s="96" t="s">
        <v>132</v>
      </c>
      <c r="M312" s="27"/>
      <c r="N312" s="27"/>
      <c r="O312" s="96" t="s">
        <v>132</v>
      </c>
      <c r="P312" s="27"/>
      <c r="Q312" s="27"/>
      <c r="R312" s="27"/>
      <c r="S312" s="41"/>
      <c r="T312" s="27"/>
      <c r="U312" s="27"/>
      <c r="V312" s="96" t="s">
        <v>132</v>
      </c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42"/>
      <c r="AJ312" s="210" t="s">
        <v>156</v>
      </c>
      <c r="AK312" s="96" t="s">
        <v>132</v>
      </c>
      <c r="AL312" s="27"/>
      <c r="AM312" s="101"/>
      <c r="AN312" s="101"/>
      <c r="AO312" s="101"/>
      <c r="AP312" s="101"/>
      <c r="AQ312" s="7">
        <f t="shared" si="95"/>
        <v>6</v>
      </c>
      <c r="AR312" s="3">
        <f t="shared" si="101"/>
        <v>102</v>
      </c>
      <c r="AS312" s="8">
        <f t="shared" si="94"/>
        <v>5.8823529411764705E-2</v>
      </c>
    </row>
    <row r="313" spans="1:45" ht="13.5" customHeight="1">
      <c r="A313" s="173"/>
      <c r="B313" s="131" t="s">
        <v>29</v>
      </c>
      <c r="C313" s="50" t="s">
        <v>109</v>
      </c>
      <c r="D313" s="49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41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10" t="s">
        <v>155</v>
      </c>
      <c r="AJ313" s="42"/>
      <c r="AK313" s="96" t="s">
        <v>132</v>
      </c>
      <c r="AL313" s="27"/>
      <c r="AM313" s="101"/>
      <c r="AN313" s="101"/>
      <c r="AO313" s="101"/>
      <c r="AP313" s="101"/>
      <c r="AQ313" s="7">
        <f t="shared" si="95"/>
        <v>2</v>
      </c>
      <c r="AR313" s="3">
        <f t="shared" ref="AR313:AR324" si="102">34*2</f>
        <v>68</v>
      </c>
      <c r="AS313" s="8">
        <f t="shared" si="94"/>
        <v>2.9411764705882353E-2</v>
      </c>
    </row>
    <row r="314" spans="1:45" ht="12.75" customHeight="1">
      <c r="A314" s="173"/>
      <c r="B314" s="132"/>
      <c r="C314" s="50" t="s">
        <v>110</v>
      </c>
      <c r="D314" s="49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41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10" t="s">
        <v>155</v>
      </c>
      <c r="AJ314" s="42"/>
      <c r="AK314" s="96" t="s">
        <v>132</v>
      </c>
      <c r="AL314" s="27"/>
      <c r="AM314" s="101"/>
      <c r="AN314" s="101"/>
      <c r="AO314" s="101"/>
      <c r="AP314" s="101"/>
      <c r="AQ314" s="7">
        <f t="shared" si="95"/>
        <v>2</v>
      </c>
      <c r="AR314" s="3">
        <f t="shared" si="102"/>
        <v>68</v>
      </c>
      <c r="AS314" s="8">
        <f t="shared" si="94"/>
        <v>2.9411764705882353E-2</v>
      </c>
    </row>
    <row r="315" spans="1:45" ht="12.75" customHeight="1">
      <c r="A315" s="173"/>
      <c r="B315" s="133"/>
      <c r="C315" s="50" t="s">
        <v>111</v>
      </c>
      <c r="D315" s="49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41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10" t="s">
        <v>155</v>
      </c>
      <c r="AJ315" s="42"/>
      <c r="AK315" s="96" t="s">
        <v>132</v>
      </c>
      <c r="AL315" s="27"/>
      <c r="AM315" s="101"/>
      <c r="AN315" s="101"/>
      <c r="AO315" s="101"/>
      <c r="AP315" s="101"/>
      <c r="AQ315" s="7">
        <f t="shared" si="95"/>
        <v>2</v>
      </c>
      <c r="AR315" s="3">
        <f t="shared" si="102"/>
        <v>68</v>
      </c>
      <c r="AS315" s="8">
        <f t="shared" si="94"/>
        <v>2.9411764705882353E-2</v>
      </c>
    </row>
    <row r="316" spans="1:45" ht="12.75" customHeight="1">
      <c r="A316" s="173"/>
      <c r="B316" s="131" t="s">
        <v>31</v>
      </c>
      <c r="C316" s="119" t="s">
        <v>109</v>
      </c>
      <c r="D316" s="56"/>
      <c r="E316" s="27"/>
      <c r="F316" s="27"/>
      <c r="G316" s="96" t="s">
        <v>140</v>
      </c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41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42"/>
      <c r="AJ316" s="210" t="s">
        <v>156</v>
      </c>
      <c r="AK316" s="96" t="s">
        <v>140</v>
      </c>
      <c r="AL316" s="27"/>
      <c r="AM316" s="101"/>
      <c r="AN316" s="101"/>
      <c r="AO316" s="101"/>
      <c r="AP316" s="101"/>
      <c r="AQ316" s="7">
        <f t="shared" ref="AQ316:AQ318" si="103">COUNTA(E316:AP316)</f>
        <v>3</v>
      </c>
      <c r="AR316" s="3">
        <f>34</f>
        <v>34</v>
      </c>
      <c r="AS316" s="8">
        <f t="shared" ref="AS316:AS318" si="104">AQ316/AR316</f>
        <v>8.8235294117647065E-2</v>
      </c>
    </row>
    <row r="317" spans="1:45" ht="12.75" customHeight="1">
      <c r="A317" s="173"/>
      <c r="B317" s="132"/>
      <c r="C317" s="119" t="s">
        <v>110</v>
      </c>
      <c r="D317" s="56"/>
      <c r="E317" s="27"/>
      <c r="F317" s="27"/>
      <c r="G317" s="96" t="s">
        <v>140</v>
      </c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41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42"/>
      <c r="AJ317" s="210" t="s">
        <v>156</v>
      </c>
      <c r="AK317" s="96" t="s">
        <v>140</v>
      </c>
      <c r="AL317" s="27"/>
      <c r="AM317" s="101"/>
      <c r="AN317" s="101"/>
      <c r="AO317" s="101"/>
      <c r="AP317" s="101"/>
      <c r="AQ317" s="7">
        <f t="shared" si="103"/>
        <v>3</v>
      </c>
      <c r="AR317" s="3">
        <f>34</f>
        <v>34</v>
      </c>
      <c r="AS317" s="8">
        <f t="shared" si="104"/>
        <v>8.8235294117647065E-2</v>
      </c>
    </row>
    <row r="318" spans="1:45" ht="12.75" customHeight="1">
      <c r="A318" s="173"/>
      <c r="B318" s="133"/>
      <c r="C318" s="119" t="s">
        <v>111</v>
      </c>
      <c r="D318" s="56"/>
      <c r="E318" s="27"/>
      <c r="F318" s="27"/>
      <c r="G318" s="96" t="s">
        <v>140</v>
      </c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41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42"/>
      <c r="AJ318" s="210" t="s">
        <v>156</v>
      </c>
      <c r="AK318" s="96" t="s">
        <v>140</v>
      </c>
      <c r="AL318" s="27"/>
      <c r="AM318" s="101"/>
      <c r="AN318" s="101"/>
      <c r="AO318" s="101"/>
      <c r="AP318" s="101"/>
      <c r="AQ318" s="7">
        <f t="shared" si="103"/>
        <v>3</v>
      </c>
      <c r="AR318" s="3">
        <f>34</f>
        <v>34</v>
      </c>
      <c r="AS318" s="8">
        <f t="shared" si="104"/>
        <v>8.8235294117647065E-2</v>
      </c>
    </row>
    <row r="319" spans="1:45" ht="12.75" customHeight="1">
      <c r="A319" s="173"/>
      <c r="B319" s="134" t="s">
        <v>36</v>
      </c>
      <c r="C319" s="50" t="s">
        <v>109</v>
      </c>
      <c r="D319" s="49"/>
      <c r="E319" s="27"/>
      <c r="F319" s="27"/>
      <c r="G319" s="27"/>
      <c r="H319" s="27"/>
      <c r="I319" s="27"/>
      <c r="J319" s="27"/>
      <c r="K319" s="27"/>
      <c r="L319" s="27"/>
      <c r="M319" s="27"/>
      <c r="N319" s="96" t="s">
        <v>132</v>
      </c>
      <c r="O319" s="27"/>
      <c r="P319" s="27"/>
      <c r="Q319" s="27"/>
      <c r="R319" s="27"/>
      <c r="S319" s="41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10" t="s">
        <v>155</v>
      </c>
      <c r="AJ319" s="42"/>
      <c r="AK319" s="27"/>
      <c r="AL319" s="27"/>
      <c r="AM319" s="101"/>
      <c r="AN319" s="101"/>
      <c r="AO319" s="101"/>
      <c r="AP319" s="101"/>
      <c r="AQ319" s="7">
        <f t="shared" si="95"/>
        <v>2</v>
      </c>
      <c r="AR319" s="3">
        <f t="shared" si="102"/>
        <v>68</v>
      </c>
      <c r="AS319" s="8">
        <f t="shared" si="94"/>
        <v>2.9411764705882353E-2</v>
      </c>
    </row>
    <row r="320" spans="1:45" ht="12.75" customHeight="1">
      <c r="A320" s="173"/>
      <c r="B320" s="134"/>
      <c r="C320" s="50" t="s">
        <v>110</v>
      </c>
      <c r="D320" s="49"/>
      <c r="E320" s="27"/>
      <c r="F320" s="27"/>
      <c r="G320" s="27"/>
      <c r="H320" s="27"/>
      <c r="I320" s="27"/>
      <c r="J320" s="27"/>
      <c r="K320" s="27"/>
      <c r="L320" s="27"/>
      <c r="M320" s="27"/>
      <c r="N320" s="96" t="s">
        <v>132</v>
      </c>
      <c r="O320" s="27"/>
      <c r="P320" s="27"/>
      <c r="Q320" s="27"/>
      <c r="R320" s="27"/>
      <c r="S320" s="41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10" t="s">
        <v>155</v>
      </c>
      <c r="AJ320" s="42"/>
      <c r="AK320" s="27"/>
      <c r="AL320" s="27"/>
      <c r="AM320" s="101"/>
      <c r="AN320" s="101"/>
      <c r="AO320" s="101"/>
      <c r="AP320" s="101"/>
      <c r="AQ320" s="7">
        <f t="shared" si="95"/>
        <v>2</v>
      </c>
      <c r="AR320" s="3">
        <f t="shared" si="102"/>
        <v>68</v>
      </c>
      <c r="AS320" s="8">
        <f t="shared" si="94"/>
        <v>2.9411764705882353E-2</v>
      </c>
    </row>
    <row r="321" spans="1:45" ht="12.75" customHeight="1">
      <c r="A321" s="173"/>
      <c r="B321" s="134"/>
      <c r="C321" s="50" t="s">
        <v>111</v>
      </c>
      <c r="D321" s="49"/>
      <c r="E321" s="27"/>
      <c r="F321" s="27"/>
      <c r="G321" s="27"/>
      <c r="H321" s="27"/>
      <c r="I321" s="27"/>
      <c r="J321" s="27"/>
      <c r="K321" s="27"/>
      <c r="L321" s="27"/>
      <c r="M321" s="27"/>
      <c r="N321" s="96" t="s">
        <v>132</v>
      </c>
      <c r="O321" s="27"/>
      <c r="P321" s="27"/>
      <c r="Q321" s="27"/>
      <c r="R321" s="27"/>
      <c r="S321" s="41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10" t="s">
        <v>155</v>
      </c>
      <c r="AJ321" s="42"/>
      <c r="AK321" s="27"/>
      <c r="AL321" s="27"/>
      <c r="AM321" s="101"/>
      <c r="AN321" s="101"/>
      <c r="AO321" s="101"/>
      <c r="AP321" s="101"/>
      <c r="AQ321" s="7">
        <f t="shared" si="95"/>
        <v>2</v>
      </c>
      <c r="AR321" s="3">
        <f t="shared" si="102"/>
        <v>68</v>
      </c>
      <c r="AS321" s="8">
        <f t="shared" si="94"/>
        <v>2.9411764705882353E-2</v>
      </c>
    </row>
    <row r="322" spans="1:45" ht="12.75" customHeight="1">
      <c r="A322" s="173"/>
      <c r="B322" s="134" t="s">
        <v>28</v>
      </c>
      <c r="C322" s="50" t="s">
        <v>109</v>
      </c>
      <c r="D322" s="49"/>
      <c r="E322" s="27"/>
      <c r="F322" s="27"/>
      <c r="G322" s="96" t="s">
        <v>140</v>
      </c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41"/>
      <c r="T322" s="27"/>
      <c r="U322" s="27"/>
      <c r="V322" s="27"/>
      <c r="W322" s="27"/>
      <c r="X322" s="27"/>
      <c r="Y322" s="96" t="s">
        <v>140</v>
      </c>
      <c r="Z322" s="27"/>
      <c r="AA322" s="27"/>
      <c r="AB322" s="27"/>
      <c r="AC322" s="27"/>
      <c r="AD322" s="27"/>
      <c r="AE322" s="27"/>
      <c r="AF322" s="27"/>
      <c r="AG322" s="27"/>
      <c r="AH322" s="96" t="s">
        <v>140</v>
      </c>
      <c r="AI322" s="210" t="s">
        <v>155</v>
      </c>
      <c r="AJ322" s="42"/>
      <c r="AK322" s="27"/>
      <c r="AL322" s="27"/>
      <c r="AM322" s="101"/>
      <c r="AN322" s="101"/>
      <c r="AO322" s="101"/>
      <c r="AP322" s="101"/>
      <c r="AQ322" s="7">
        <f t="shared" si="95"/>
        <v>4</v>
      </c>
      <c r="AR322" s="3">
        <f t="shared" si="102"/>
        <v>68</v>
      </c>
      <c r="AS322" s="8">
        <f t="shared" si="94"/>
        <v>5.8823529411764705E-2</v>
      </c>
    </row>
    <row r="323" spans="1:45" ht="12.75" customHeight="1">
      <c r="A323" s="173"/>
      <c r="B323" s="134"/>
      <c r="C323" s="50" t="s">
        <v>110</v>
      </c>
      <c r="D323" s="49"/>
      <c r="E323" s="27"/>
      <c r="F323" s="27"/>
      <c r="G323" s="96" t="s">
        <v>140</v>
      </c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41"/>
      <c r="T323" s="27"/>
      <c r="U323" s="27"/>
      <c r="V323" s="27"/>
      <c r="W323" s="27"/>
      <c r="X323" s="27"/>
      <c r="Y323" s="96" t="s">
        <v>140</v>
      </c>
      <c r="Z323" s="27"/>
      <c r="AA323" s="27"/>
      <c r="AB323" s="27"/>
      <c r="AC323" s="27"/>
      <c r="AD323" s="27"/>
      <c r="AE323" s="27"/>
      <c r="AF323" s="27"/>
      <c r="AG323" s="27"/>
      <c r="AH323" s="96" t="s">
        <v>140</v>
      </c>
      <c r="AI323" s="210" t="s">
        <v>155</v>
      </c>
      <c r="AJ323" s="42"/>
      <c r="AK323" s="27"/>
      <c r="AL323" s="27"/>
      <c r="AM323" s="101"/>
      <c r="AN323" s="101"/>
      <c r="AO323" s="101"/>
      <c r="AP323" s="101"/>
      <c r="AQ323" s="7">
        <f t="shared" si="95"/>
        <v>4</v>
      </c>
      <c r="AR323" s="3">
        <f t="shared" si="102"/>
        <v>68</v>
      </c>
      <c r="AS323" s="8">
        <f t="shared" si="94"/>
        <v>5.8823529411764705E-2</v>
      </c>
    </row>
    <row r="324" spans="1:45" ht="12.75" customHeight="1">
      <c r="A324" s="173"/>
      <c r="B324" s="134"/>
      <c r="C324" s="50" t="s">
        <v>111</v>
      </c>
      <c r="D324" s="49"/>
      <c r="E324" s="27"/>
      <c r="F324" s="27"/>
      <c r="G324" s="96" t="s">
        <v>140</v>
      </c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41"/>
      <c r="T324" s="27"/>
      <c r="U324" s="27"/>
      <c r="V324" s="27"/>
      <c r="W324" s="27"/>
      <c r="X324" s="27"/>
      <c r="Y324" s="96" t="s">
        <v>140</v>
      </c>
      <c r="Z324" s="27"/>
      <c r="AA324" s="27"/>
      <c r="AB324" s="27"/>
      <c r="AC324" s="27"/>
      <c r="AD324" s="27"/>
      <c r="AE324" s="27"/>
      <c r="AF324" s="27"/>
      <c r="AG324" s="27"/>
      <c r="AH324" s="96" t="s">
        <v>140</v>
      </c>
      <c r="AI324" s="210" t="s">
        <v>155</v>
      </c>
      <c r="AJ324" s="42"/>
      <c r="AK324" s="27"/>
      <c r="AL324" s="27"/>
      <c r="AM324" s="101"/>
      <c r="AN324" s="101"/>
      <c r="AO324" s="101"/>
      <c r="AP324" s="101"/>
      <c r="AQ324" s="7">
        <f t="shared" si="95"/>
        <v>4</v>
      </c>
      <c r="AR324" s="3">
        <f t="shared" si="102"/>
        <v>68</v>
      </c>
      <c r="AS324" s="8">
        <f t="shared" si="94"/>
        <v>5.8823529411764705E-2</v>
      </c>
    </row>
    <row r="325" spans="1:45" ht="12.75" customHeight="1">
      <c r="A325" s="173"/>
      <c r="B325" s="134" t="s">
        <v>53</v>
      </c>
      <c r="C325" s="50" t="s">
        <v>109</v>
      </c>
      <c r="D325" s="49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41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2"/>
      <c r="AJ325" s="42"/>
      <c r="AK325" s="27"/>
      <c r="AL325" s="27"/>
      <c r="AM325" s="101"/>
      <c r="AN325" s="101"/>
      <c r="AO325" s="101"/>
      <c r="AP325" s="101"/>
      <c r="AQ325" s="7">
        <f t="shared" si="95"/>
        <v>0</v>
      </c>
      <c r="AR325" s="3">
        <f t="shared" ref="AR325:AR333" si="105">34*1</f>
        <v>34</v>
      </c>
      <c r="AS325" s="8">
        <f t="shared" si="94"/>
        <v>0</v>
      </c>
    </row>
    <row r="326" spans="1:45" ht="12.75" customHeight="1">
      <c r="A326" s="173"/>
      <c r="B326" s="134"/>
      <c r="C326" s="50" t="s">
        <v>110</v>
      </c>
      <c r="D326" s="49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41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2"/>
      <c r="AJ326" s="42"/>
      <c r="AK326" s="27"/>
      <c r="AL326" s="27"/>
      <c r="AM326" s="101"/>
      <c r="AN326" s="101"/>
      <c r="AO326" s="101"/>
      <c r="AP326" s="101"/>
      <c r="AQ326" s="7">
        <f t="shared" si="95"/>
        <v>0</v>
      </c>
      <c r="AR326" s="3">
        <f t="shared" si="105"/>
        <v>34</v>
      </c>
      <c r="AS326" s="8">
        <f t="shared" si="94"/>
        <v>0</v>
      </c>
    </row>
    <row r="327" spans="1:45" ht="12.75" customHeight="1">
      <c r="A327" s="173"/>
      <c r="B327" s="134"/>
      <c r="C327" s="50" t="s">
        <v>111</v>
      </c>
      <c r="D327" s="49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41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2"/>
      <c r="AJ327" s="42"/>
      <c r="AK327" s="27"/>
      <c r="AL327" s="27"/>
      <c r="AM327" s="101"/>
      <c r="AN327" s="101"/>
      <c r="AO327" s="101"/>
      <c r="AP327" s="101"/>
      <c r="AQ327" s="7">
        <f t="shared" si="95"/>
        <v>0</v>
      </c>
      <c r="AR327" s="3">
        <f t="shared" si="105"/>
        <v>34</v>
      </c>
      <c r="AS327" s="8">
        <f t="shared" si="94"/>
        <v>0</v>
      </c>
    </row>
    <row r="328" spans="1:45" ht="12.75" customHeight="1">
      <c r="A328" s="173"/>
      <c r="B328" s="134" t="s">
        <v>86</v>
      </c>
      <c r="C328" s="50" t="s">
        <v>109</v>
      </c>
      <c r="D328" s="49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41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2"/>
      <c r="AJ328" s="42"/>
      <c r="AK328" s="27"/>
      <c r="AL328" s="27"/>
      <c r="AM328" s="101"/>
      <c r="AN328" s="101"/>
      <c r="AO328" s="101"/>
      <c r="AP328" s="101"/>
      <c r="AQ328" s="7">
        <f t="shared" si="95"/>
        <v>0</v>
      </c>
      <c r="AR328" s="3">
        <f t="shared" si="105"/>
        <v>34</v>
      </c>
      <c r="AS328" s="8">
        <f t="shared" si="94"/>
        <v>0</v>
      </c>
    </row>
    <row r="329" spans="1:45" ht="12.75" customHeight="1">
      <c r="A329" s="173"/>
      <c r="B329" s="134"/>
      <c r="C329" s="50" t="s">
        <v>110</v>
      </c>
      <c r="D329" s="49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41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2"/>
      <c r="AJ329" s="42"/>
      <c r="AK329" s="27"/>
      <c r="AL329" s="27"/>
      <c r="AM329" s="101"/>
      <c r="AN329" s="101"/>
      <c r="AO329" s="101"/>
      <c r="AP329" s="101"/>
      <c r="AQ329" s="7">
        <f t="shared" si="95"/>
        <v>0</v>
      </c>
      <c r="AR329" s="3">
        <f t="shared" si="105"/>
        <v>34</v>
      </c>
      <c r="AS329" s="8">
        <f t="shared" si="94"/>
        <v>0</v>
      </c>
    </row>
    <row r="330" spans="1:45" ht="12.75" customHeight="1">
      <c r="A330" s="173"/>
      <c r="B330" s="134"/>
      <c r="C330" s="50" t="s">
        <v>111</v>
      </c>
      <c r="D330" s="49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41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2"/>
      <c r="AJ330" s="42"/>
      <c r="AK330" s="27"/>
      <c r="AL330" s="27"/>
      <c r="AM330" s="101"/>
      <c r="AN330" s="101"/>
      <c r="AO330" s="101"/>
      <c r="AP330" s="101"/>
      <c r="AQ330" s="7">
        <f t="shared" si="95"/>
        <v>0</v>
      </c>
      <c r="AR330" s="3">
        <f t="shared" si="105"/>
        <v>34</v>
      </c>
      <c r="AS330" s="8">
        <f t="shared" si="94"/>
        <v>0</v>
      </c>
    </row>
    <row r="331" spans="1:45" ht="12.75" customHeight="1">
      <c r="A331" s="173"/>
      <c r="B331" s="134" t="s">
        <v>108</v>
      </c>
      <c r="C331" s="50" t="s">
        <v>109</v>
      </c>
      <c r="D331" s="49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41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2"/>
      <c r="AJ331" s="42"/>
      <c r="AK331" s="27"/>
      <c r="AL331" s="27"/>
      <c r="AM331" s="101"/>
      <c r="AN331" s="101"/>
      <c r="AO331" s="101"/>
      <c r="AP331" s="101"/>
      <c r="AQ331" s="7">
        <f t="shared" si="95"/>
        <v>0</v>
      </c>
      <c r="AR331" s="3">
        <f t="shared" si="105"/>
        <v>34</v>
      </c>
      <c r="AS331" s="8">
        <f t="shared" si="94"/>
        <v>0</v>
      </c>
    </row>
    <row r="332" spans="1:45" ht="12.75" customHeight="1">
      <c r="A332" s="173"/>
      <c r="B332" s="134"/>
      <c r="C332" s="50" t="s">
        <v>110</v>
      </c>
      <c r="D332" s="49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41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42"/>
      <c r="AJ332" s="42"/>
      <c r="AK332" s="27"/>
      <c r="AL332" s="27"/>
      <c r="AM332" s="101"/>
      <c r="AN332" s="101"/>
      <c r="AO332" s="101"/>
      <c r="AP332" s="101"/>
      <c r="AQ332" s="7">
        <f t="shared" si="95"/>
        <v>0</v>
      </c>
      <c r="AR332" s="3">
        <f t="shared" si="105"/>
        <v>34</v>
      </c>
      <c r="AS332" s="8">
        <f t="shared" si="94"/>
        <v>0</v>
      </c>
    </row>
    <row r="333" spans="1:45" ht="12.75" customHeight="1">
      <c r="A333" s="173"/>
      <c r="B333" s="134"/>
      <c r="C333" s="50" t="s">
        <v>111</v>
      </c>
      <c r="D333" s="49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41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2"/>
      <c r="AJ333" s="42"/>
      <c r="AK333" s="27"/>
      <c r="AL333" s="27"/>
      <c r="AM333" s="101"/>
      <c r="AN333" s="101"/>
      <c r="AO333" s="101"/>
      <c r="AP333" s="101"/>
      <c r="AQ333" s="7">
        <f t="shared" si="95"/>
        <v>0</v>
      </c>
      <c r="AR333" s="3">
        <f t="shared" si="105"/>
        <v>34</v>
      </c>
      <c r="AS333" s="8">
        <f t="shared" si="94"/>
        <v>0</v>
      </c>
    </row>
    <row r="334" spans="1:45" ht="12.75" customHeight="1">
      <c r="A334" s="173"/>
      <c r="B334" s="134" t="s">
        <v>74</v>
      </c>
      <c r="C334" s="50" t="s">
        <v>109</v>
      </c>
      <c r="D334" s="49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41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2"/>
      <c r="AJ334" s="42"/>
      <c r="AK334" s="27"/>
      <c r="AL334" s="27"/>
      <c r="AM334" s="101"/>
      <c r="AN334" s="101"/>
      <c r="AO334" s="101"/>
      <c r="AP334" s="101"/>
      <c r="AQ334" s="7">
        <f t="shared" si="95"/>
        <v>0</v>
      </c>
      <c r="AR334" s="3">
        <f t="shared" ref="AR334:AR336" si="106">34*2</f>
        <v>68</v>
      </c>
      <c r="AS334" s="8">
        <f t="shared" si="94"/>
        <v>0</v>
      </c>
    </row>
    <row r="335" spans="1:45" ht="12.75" customHeight="1">
      <c r="A335" s="173"/>
      <c r="B335" s="134"/>
      <c r="C335" s="50" t="s">
        <v>110</v>
      </c>
      <c r="D335" s="51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41"/>
      <c r="AH335" s="27"/>
      <c r="AI335" s="27"/>
      <c r="AJ335" s="42"/>
      <c r="AK335" s="27"/>
      <c r="AL335" s="27"/>
      <c r="AM335" s="101"/>
      <c r="AN335" s="101"/>
      <c r="AO335" s="101"/>
      <c r="AP335" s="101"/>
      <c r="AQ335" s="7">
        <f t="shared" si="95"/>
        <v>0</v>
      </c>
      <c r="AR335" s="3">
        <f t="shared" si="106"/>
        <v>68</v>
      </c>
      <c r="AS335" s="8">
        <f t="shared" si="94"/>
        <v>0</v>
      </c>
    </row>
    <row r="336" spans="1:45" ht="12.75" customHeight="1">
      <c r="A336" s="173"/>
      <c r="B336" s="134"/>
      <c r="C336" s="50" t="s">
        <v>111</v>
      </c>
      <c r="D336" s="51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41"/>
      <c r="AK336" s="27"/>
      <c r="AL336" s="27"/>
      <c r="AM336" s="101"/>
      <c r="AN336" s="101"/>
      <c r="AO336" s="101"/>
      <c r="AP336" s="101"/>
      <c r="AQ336" s="7">
        <f t="shared" si="95"/>
        <v>0</v>
      </c>
      <c r="AR336" s="3">
        <f t="shared" si="106"/>
        <v>68</v>
      </c>
      <c r="AS336" s="8">
        <f t="shared" si="94"/>
        <v>0</v>
      </c>
    </row>
    <row r="337" spans="1:45" ht="27" customHeight="1">
      <c r="A337" s="66"/>
      <c r="B337" s="67"/>
      <c r="C337" s="67"/>
      <c r="D337" s="67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6"/>
      <c r="AN337" s="66"/>
      <c r="AO337" s="66"/>
      <c r="AP337" s="66"/>
      <c r="AQ337" s="66"/>
      <c r="AR337" s="66"/>
      <c r="AS337" s="66"/>
    </row>
    <row r="338" spans="1:45" s="2" customFormat="1" ht="81.75" customHeight="1">
      <c r="A338" s="176" t="s">
        <v>37</v>
      </c>
      <c r="B338" s="176"/>
      <c r="C338" s="176"/>
      <c r="D338" s="176"/>
      <c r="E338" s="135" t="s">
        <v>39</v>
      </c>
      <c r="F338" s="135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5"/>
      <c r="AI338" s="135"/>
      <c r="AJ338" s="135"/>
      <c r="AK338" s="135"/>
      <c r="AL338" s="135"/>
      <c r="AM338" s="135"/>
      <c r="AN338" s="135"/>
      <c r="AO338" s="135"/>
      <c r="AP338" s="135"/>
      <c r="AQ338" s="138" t="s">
        <v>19</v>
      </c>
      <c r="AR338" s="174" t="s">
        <v>21</v>
      </c>
      <c r="AS338" s="175" t="s">
        <v>20</v>
      </c>
    </row>
    <row r="339" spans="1:45" s="2" customFormat="1" ht="21.75" customHeight="1">
      <c r="A339" s="134" t="s">
        <v>0</v>
      </c>
      <c r="B339" s="134"/>
      <c r="C339" s="134"/>
      <c r="D339" s="23" t="s">
        <v>17</v>
      </c>
      <c r="E339" s="134" t="s">
        <v>1</v>
      </c>
      <c r="F339" s="134"/>
      <c r="G339" s="134"/>
      <c r="H339" s="134"/>
      <c r="I339" s="134" t="s">
        <v>2</v>
      </c>
      <c r="J339" s="134"/>
      <c r="K339" s="134"/>
      <c r="L339" s="134"/>
      <c r="M339" s="134" t="s">
        <v>3</v>
      </c>
      <c r="N339" s="134"/>
      <c r="O339" s="134"/>
      <c r="P339" s="134"/>
      <c r="Q339" s="134" t="s">
        <v>4</v>
      </c>
      <c r="R339" s="134"/>
      <c r="S339" s="134"/>
      <c r="T339" s="134"/>
      <c r="U339" s="134" t="s">
        <v>5</v>
      </c>
      <c r="V339" s="134"/>
      <c r="W339" s="134"/>
      <c r="X339" s="134" t="s">
        <v>6</v>
      </c>
      <c r="Y339" s="134"/>
      <c r="Z339" s="134"/>
      <c r="AA339" s="134"/>
      <c r="AB339" s="134" t="s">
        <v>7</v>
      </c>
      <c r="AC339" s="134"/>
      <c r="AD339" s="134"/>
      <c r="AE339" s="134" t="s">
        <v>8</v>
      </c>
      <c r="AF339" s="134"/>
      <c r="AG339" s="134"/>
      <c r="AH339" s="134"/>
      <c r="AI339" s="134"/>
      <c r="AJ339" s="134" t="s">
        <v>9</v>
      </c>
      <c r="AK339" s="134"/>
      <c r="AL339" s="134"/>
      <c r="AM339" s="134" t="s">
        <v>10</v>
      </c>
      <c r="AN339" s="134"/>
      <c r="AO339" s="134"/>
      <c r="AP339" s="134"/>
      <c r="AQ339" s="138"/>
      <c r="AR339" s="174"/>
      <c r="AS339" s="175"/>
    </row>
    <row r="340" spans="1:45" s="6" customFormat="1" ht="11.25" customHeight="1">
      <c r="A340" s="134"/>
      <c r="B340" s="134"/>
      <c r="C340" s="134"/>
      <c r="D340" s="23" t="s">
        <v>18</v>
      </c>
      <c r="E340" s="5">
        <v>1</v>
      </c>
      <c r="F340" s="5">
        <v>2</v>
      </c>
      <c r="G340" s="5">
        <v>3</v>
      </c>
      <c r="H340" s="5">
        <v>4</v>
      </c>
      <c r="I340" s="5">
        <v>5</v>
      </c>
      <c r="J340" s="5">
        <v>6</v>
      </c>
      <c r="K340" s="5">
        <v>7</v>
      </c>
      <c r="L340" s="5">
        <v>8</v>
      </c>
      <c r="M340" s="5">
        <v>9</v>
      </c>
      <c r="N340" s="5">
        <v>10</v>
      </c>
      <c r="O340" s="5">
        <v>11</v>
      </c>
      <c r="P340" s="5">
        <v>12</v>
      </c>
      <c r="Q340" s="5">
        <v>13</v>
      </c>
      <c r="R340" s="5">
        <v>14</v>
      </c>
      <c r="S340" s="5">
        <v>15</v>
      </c>
      <c r="T340" s="5">
        <v>16</v>
      </c>
      <c r="U340" s="5">
        <v>17</v>
      </c>
      <c r="V340" s="5">
        <v>18</v>
      </c>
      <c r="W340" s="5">
        <v>19</v>
      </c>
      <c r="X340" s="5">
        <v>20</v>
      </c>
      <c r="Y340" s="5">
        <v>21</v>
      </c>
      <c r="Z340" s="5">
        <v>22</v>
      </c>
      <c r="AA340" s="5">
        <v>23</v>
      </c>
      <c r="AB340" s="5">
        <v>24</v>
      </c>
      <c r="AC340" s="5">
        <v>25</v>
      </c>
      <c r="AD340" s="5">
        <v>26</v>
      </c>
      <c r="AE340" s="5">
        <v>27</v>
      </c>
      <c r="AF340" s="5">
        <v>28</v>
      </c>
      <c r="AG340" s="5">
        <v>29</v>
      </c>
      <c r="AH340" s="5">
        <v>30</v>
      </c>
      <c r="AI340" s="5">
        <v>31</v>
      </c>
      <c r="AJ340" s="5">
        <v>32</v>
      </c>
      <c r="AK340" s="5">
        <v>33</v>
      </c>
      <c r="AL340" s="5">
        <v>34</v>
      </c>
      <c r="AM340" s="5">
        <v>35</v>
      </c>
      <c r="AN340" s="5">
        <v>36</v>
      </c>
      <c r="AO340" s="5">
        <v>37</v>
      </c>
      <c r="AP340" s="5">
        <v>38</v>
      </c>
      <c r="AQ340" s="138"/>
      <c r="AR340" s="174"/>
      <c r="AS340" s="175"/>
    </row>
    <row r="341" spans="1:45" ht="12.75" customHeight="1">
      <c r="A341" s="173" t="s">
        <v>24</v>
      </c>
      <c r="B341" s="131" t="s">
        <v>12</v>
      </c>
      <c r="C341" s="50" t="s">
        <v>112</v>
      </c>
      <c r="D341" s="51"/>
      <c r="E341" s="27"/>
      <c r="F341" s="27"/>
      <c r="G341" s="96" t="s">
        <v>132</v>
      </c>
      <c r="H341" s="103" t="s">
        <v>136</v>
      </c>
      <c r="I341" s="27"/>
      <c r="J341" s="27"/>
      <c r="K341" s="103" t="s">
        <v>135</v>
      </c>
      <c r="L341" s="103" t="s">
        <v>135</v>
      </c>
      <c r="M341" s="27"/>
      <c r="N341" s="27"/>
      <c r="O341" s="27"/>
      <c r="P341" s="96" t="s">
        <v>132</v>
      </c>
      <c r="Q341" s="27"/>
      <c r="R341" s="27"/>
      <c r="S341" s="27"/>
      <c r="T341" s="27"/>
      <c r="U341" s="27"/>
      <c r="V341" s="27"/>
      <c r="W341" s="27"/>
      <c r="X341" s="27"/>
      <c r="Y341" s="126" t="s">
        <v>149</v>
      </c>
      <c r="Z341" s="96" t="s">
        <v>132</v>
      </c>
      <c r="AA341" s="27"/>
      <c r="AB341" s="27"/>
      <c r="AC341" s="27"/>
      <c r="AD341" s="27"/>
      <c r="AE341" s="27"/>
      <c r="AF341" s="103" t="s">
        <v>136</v>
      </c>
      <c r="AG341" s="27"/>
      <c r="AH341" s="27"/>
      <c r="AI341" s="27"/>
      <c r="AJ341" s="96" t="s">
        <v>132</v>
      </c>
      <c r="AK341" s="27"/>
      <c r="AL341" s="27"/>
      <c r="AM341" s="109"/>
      <c r="AN341" s="109"/>
      <c r="AO341" s="109"/>
      <c r="AP341" s="109"/>
      <c r="AQ341" s="7">
        <f>COUNTA(E341:AP341)</f>
        <v>9</v>
      </c>
      <c r="AR341" s="3">
        <f>34*3</f>
        <v>102</v>
      </c>
      <c r="AS341" s="8">
        <f t="shared" ref="AS341:AS388" si="107">AQ341/AR341</f>
        <v>8.8235294117647065E-2</v>
      </c>
    </row>
    <row r="342" spans="1:45">
      <c r="A342" s="173"/>
      <c r="B342" s="132"/>
      <c r="C342" s="50" t="s">
        <v>113</v>
      </c>
      <c r="D342" s="51"/>
      <c r="E342" s="27"/>
      <c r="F342" s="27"/>
      <c r="G342" s="96" t="s">
        <v>132</v>
      </c>
      <c r="H342" s="103" t="s">
        <v>136</v>
      </c>
      <c r="I342" s="27"/>
      <c r="J342" s="27"/>
      <c r="K342" s="103" t="s">
        <v>135</v>
      </c>
      <c r="L342" s="103" t="s">
        <v>135</v>
      </c>
      <c r="M342" s="27"/>
      <c r="N342" s="27"/>
      <c r="O342" s="27"/>
      <c r="P342" s="96" t="s">
        <v>132</v>
      </c>
      <c r="Q342" s="27"/>
      <c r="R342" s="27"/>
      <c r="S342" s="27"/>
      <c r="T342" s="27"/>
      <c r="U342" s="27"/>
      <c r="V342" s="27"/>
      <c r="W342" s="27"/>
      <c r="X342" s="27"/>
      <c r="Y342" s="126" t="s">
        <v>149</v>
      </c>
      <c r="Z342" s="96" t="s">
        <v>132</v>
      </c>
      <c r="AA342" s="27"/>
      <c r="AB342" s="27"/>
      <c r="AC342" s="27"/>
      <c r="AD342" s="27"/>
      <c r="AE342" s="27"/>
      <c r="AF342" s="103" t="s">
        <v>136</v>
      </c>
      <c r="AG342" s="27"/>
      <c r="AH342" s="27"/>
      <c r="AI342" s="27"/>
      <c r="AJ342" s="96" t="s">
        <v>132</v>
      </c>
      <c r="AK342" s="27"/>
      <c r="AL342" s="27"/>
      <c r="AM342" s="109"/>
      <c r="AN342" s="109"/>
      <c r="AO342" s="109"/>
      <c r="AP342" s="109"/>
      <c r="AQ342" s="7">
        <f t="shared" ref="AQ342:AQ388" si="108">COUNTA(E342:AP342)</f>
        <v>9</v>
      </c>
      <c r="AR342" s="3">
        <f t="shared" ref="AR342:AR355" si="109">34*3</f>
        <v>102</v>
      </c>
      <c r="AS342" s="8">
        <f t="shared" si="107"/>
        <v>8.8235294117647065E-2</v>
      </c>
    </row>
    <row r="343" spans="1:45" ht="12.75" customHeight="1">
      <c r="A343" s="173"/>
      <c r="B343" s="133"/>
      <c r="C343" s="50" t="s">
        <v>114</v>
      </c>
      <c r="D343" s="51"/>
      <c r="E343" s="27"/>
      <c r="F343" s="27"/>
      <c r="G343" s="96" t="s">
        <v>132</v>
      </c>
      <c r="H343" s="103" t="s">
        <v>136</v>
      </c>
      <c r="I343" s="27"/>
      <c r="J343" s="27"/>
      <c r="K343" s="103" t="s">
        <v>135</v>
      </c>
      <c r="L343" s="103" t="s">
        <v>135</v>
      </c>
      <c r="M343" s="27"/>
      <c r="N343" s="27"/>
      <c r="O343" s="27"/>
      <c r="P343" s="96" t="s">
        <v>132</v>
      </c>
      <c r="Q343" s="27"/>
      <c r="R343" s="27"/>
      <c r="S343" s="27"/>
      <c r="T343" s="27"/>
      <c r="U343" s="27"/>
      <c r="V343" s="27"/>
      <c r="W343" s="27"/>
      <c r="X343" s="27"/>
      <c r="Y343" s="126" t="s">
        <v>149</v>
      </c>
      <c r="Z343" s="96" t="s">
        <v>132</v>
      </c>
      <c r="AA343" s="27"/>
      <c r="AB343" s="27"/>
      <c r="AC343" s="27"/>
      <c r="AD343" s="27"/>
      <c r="AE343" s="27"/>
      <c r="AF343" s="103" t="s">
        <v>136</v>
      </c>
      <c r="AG343" s="27"/>
      <c r="AH343" s="27"/>
      <c r="AI343" s="27"/>
      <c r="AJ343" s="96" t="s">
        <v>132</v>
      </c>
      <c r="AK343" s="27"/>
      <c r="AL343" s="27"/>
      <c r="AM343" s="109"/>
      <c r="AN343" s="109"/>
      <c r="AO343" s="109"/>
      <c r="AP343" s="109"/>
      <c r="AQ343" s="7">
        <f t="shared" si="108"/>
        <v>9</v>
      </c>
      <c r="AR343" s="3">
        <f t="shared" si="109"/>
        <v>102</v>
      </c>
      <c r="AS343" s="8">
        <f t="shared" si="107"/>
        <v>8.8235294117647065E-2</v>
      </c>
    </row>
    <row r="344" spans="1:45" ht="12.75" customHeight="1">
      <c r="A344" s="173"/>
      <c r="B344" s="131" t="s">
        <v>26</v>
      </c>
      <c r="C344" s="50" t="s">
        <v>112</v>
      </c>
      <c r="D344" s="51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103" t="s">
        <v>135</v>
      </c>
      <c r="T344" s="96" t="s">
        <v>132</v>
      </c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103" t="s">
        <v>135</v>
      </c>
      <c r="AG344" s="96" t="s">
        <v>132</v>
      </c>
      <c r="AH344" s="27"/>
      <c r="AI344" s="27"/>
      <c r="AJ344" s="27"/>
      <c r="AK344" s="27"/>
      <c r="AL344" s="27"/>
      <c r="AM344" s="109"/>
      <c r="AN344" s="109"/>
      <c r="AO344" s="109"/>
      <c r="AP344" s="109"/>
      <c r="AQ344" s="7">
        <f t="shared" si="108"/>
        <v>4</v>
      </c>
      <c r="AR344" s="3">
        <f t="shared" si="109"/>
        <v>102</v>
      </c>
      <c r="AS344" s="8">
        <f t="shared" si="107"/>
        <v>3.9215686274509803E-2</v>
      </c>
    </row>
    <row r="345" spans="1:45" ht="12.75" customHeight="1">
      <c r="A345" s="173"/>
      <c r="B345" s="132"/>
      <c r="C345" s="50" t="s">
        <v>113</v>
      </c>
      <c r="D345" s="49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103" t="s">
        <v>135</v>
      </c>
      <c r="T345" s="96" t="s">
        <v>132</v>
      </c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103" t="s">
        <v>135</v>
      </c>
      <c r="AG345" s="96" t="s">
        <v>132</v>
      </c>
      <c r="AH345" s="27"/>
      <c r="AI345" s="27"/>
      <c r="AJ345" s="27"/>
      <c r="AK345" s="27"/>
      <c r="AL345" s="27"/>
      <c r="AM345" s="109"/>
      <c r="AN345" s="109"/>
      <c r="AO345" s="109"/>
      <c r="AP345" s="109"/>
      <c r="AQ345" s="7">
        <f t="shared" si="108"/>
        <v>4</v>
      </c>
      <c r="AR345" s="3">
        <f t="shared" si="109"/>
        <v>102</v>
      </c>
      <c r="AS345" s="8">
        <f t="shared" si="107"/>
        <v>3.9215686274509803E-2</v>
      </c>
    </row>
    <row r="346" spans="1:45">
      <c r="A346" s="173"/>
      <c r="B346" s="133"/>
      <c r="C346" s="50" t="s">
        <v>114</v>
      </c>
      <c r="D346" s="51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103" t="s">
        <v>135</v>
      </c>
      <c r="T346" s="96" t="s">
        <v>132</v>
      </c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103" t="s">
        <v>135</v>
      </c>
      <c r="AG346" s="96" t="s">
        <v>132</v>
      </c>
      <c r="AH346" s="27"/>
      <c r="AI346" s="27"/>
      <c r="AJ346" s="27"/>
      <c r="AK346" s="27"/>
      <c r="AL346" s="27"/>
      <c r="AM346" s="109"/>
      <c r="AN346" s="109"/>
      <c r="AO346" s="109"/>
      <c r="AP346" s="109"/>
      <c r="AQ346" s="7">
        <f t="shared" si="108"/>
        <v>4</v>
      </c>
      <c r="AR346" s="3">
        <f t="shared" si="109"/>
        <v>102</v>
      </c>
      <c r="AS346" s="8">
        <f t="shared" si="107"/>
        <v>3.9215686274509803E-2</v>
      </c>
    </row>
    <row r="347" spans="1:45">
      <c r="A347" s="173"/>
      <c r="B347" s="131" t="s">
        <v>153</v>
      </c>
      <c r="C347" s="50" t="s">
        <v>112</v>
      </c>
      <c r="D347" s="49"/>
      <c r="E347" s="27"/>
      <c r="F347" s="96" t="s">
        <v>140</v>
      </c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96" t="s">
        <v>140</v>
      </c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96" t="s">
        <v>140</v>
      </c>
      <c r="AI347" s="27"/>
      <c r="AJ347" s="27"/>
      <c r="AK347" s="27"/>
      <c r="AL347" s="27"/>
      <c r="AM347" s="109"/>
      <c r="AN347" s="109"/>
      <c r="AO347" s="109"/>
      <c r="AP347" s="109"/>
      <c r="AQ347" s="7">
        <f t="shared" si="108"/>
        <v>3</v>
      </c>
      <c r="AR347" s="3">
        <f t="shared" si="109"/>
        <v>102</v>
      </c>
      <c r="AS347" s="8">
        <f t="shared" si="107"/>
        <v>2.9411764705882353E-2</v>
      </c>
    </row>
    <row r="348" spans="1:45">
      <c r="A348" s="173"/>
      <c r="B348" s="132"/>
      <c r="C348" s="50" t="s">
        <v>113</v>
      </c>
      <c r="D348" s="51"/>
      <c r="E348" s="27"/>
      <c r="F348" s="96" t="s">
        <v>140</v>
      </c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96" t="s">
        <v>140</v>
      </c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96" t="s">
        <v>140</v>
      </c>
      <c r="AI348" s="27"/>
      <c r="AJ348" s="27"/>
      <c r="AK348" s="27"/>
      <c r="AL348" s="27"/>
      <c r="AM348" s="109"/>
      <c r="AN348" s="109"/>
      <c r="AO348" s="109"/>
      <c r="AP348" s="109"/>
      <c r="AQ348" s="7">
        <f t="shared" si="108"/>
        <v>3</v>
      </c>
      <c r="AR348" s="3">
        <f t="shared" si="109"/>
        <v>102</v>
      </c>
      <c r="AS348" s="8">
        <f t="shared" si="107"/>
        <v>2.9411764705882353E-2</v>
      </c>
    </row>
    <row r="349" spans="1:45" ht="12.75" customHeight="1">
      <c r="A349" s="173"/>
      <c r="B349" s="133"/>
      <c r="C349" s="50" t="s">
        <v>114</v>
      </c>
      <c r="D349" s="51"/>
      <c r="E349" s="27"/>
      <c r="F349" s="96" t="s">
        <v>140</v>
      </c>
      <c r="G349" s="27"/>
      <c r="H349" s="27"/>
      <c r="I349" s="41"/>
      <c r="J349" s="27"/>
      <c r="K349" s="27"/>
      <c r="L349" s="27"/>
      <c r="M349" s="27"/>
      <c r="N349" s="27"/>
      <c r="O349" s="27"/>
      <c r="P349" s="27"/>
      <c r="Q349" s="27"/>
      <c r="R349" s="96" t="s">
        <v>140</v>
      </c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96" t="s">
        <v>140</v>
      </c>
      <c r="AI349" s="27"/>
      <c r="AJ349" s="27"/>
      <c r="AK349" s="27"/>
      <c r="AL349" s="27"/>
      <c r="AM349" s="109"/>
      <c r="AN349" s="109"/>
      <c r="AO349" s="109"/>
      <c r="AP349" s="109"/>
      <c r="AQ349" s="7">
        <f t="shared" si="108"/>
        <v>3</v>
      </c>
      <c r="AR349" s="3">
        <f t="shared" si="109"/>
        <v>102</v>
      </c>
      <c r="AS349" s="8">
        <f t="shared" si="107"/>
        <v>2.9411764705882353E-2</v>
      </c>
    </row>
    <row r="350" spans="1:45" ht="12.75" customHeight="1">
      <c r="A350" s="173"/>
      <c r="B350" s="131" t="s">
        <v>99</v>
      </c>
      <c r="C350" s="50" t="s">
        <v>112</v>
      </c>
      <c r="D350" s="51"/>
      <c r="E350" s="27"/>
      <c r="F350" s="27"/>
      <c r="G350" s="27"/>
      <c r="H350" s="43"/>
      <c r="I350" s="41"/>
      <c r="J350" s="27"/>
      <c r="K350" s="96" t="s">
        <v>132</v>
      </c>
      <c r="L350" s="27"/>
      <c r="M350" s="27"/>
      <c r="N350" s="27"/>
      <c r="O350" s="27"/>
      <c r="P350" s="96" t="s">
        <v>132</v>
      </c>
      <c r="Q350" s="27"/>
      <c r="R350" s="27"/>
      <c r="S350" s="27"/>
      <c r="T350" s="27"/>
      <c r="U350" s="211" t="s">
        <v>159</v>
      </c>
      <c r="V350" s="27"/>
      <c r="W350" s="27"/>
      <c r="X350" s="27"/>
      <c r="Y350" s="27"/>
      <c r="Z350" s="27"/>
      <c r="AA350" s="96" t="s">
        <v>132</v>
      </c>
      <c r="AB350" s="27"/>
      <c r="AC350" s="27"/>
      <c r="AD350" s="27"/>
      <c r="AE350" s="27"/>
      <c r="AF350" s="96" t="s">
        <v>132</v>
      </c>
      <c r="AG350" s="27"/>
      <c r="AH350" s="27"/>
      <c r="AI350" s="27"/>
      <c r="AJ350" s="27"/>
      <c r="AK350" s="96" t="s">
        <v>132</v>
      </c>
      <c r="AL350" s="27"/>
      <c r="AM350" s="109"/>
      <c r="AN350" s="109"/>
      <c r="AO350" s="109"/>
      <c r="AP350" s="109"/>
      <c r="AQ350" s="7">
        <f t="shared" si="108"/>
        <v>6</v>
      </c>
      <c r="AR350" s="3">
        <f t="shared" si="109"/>
        <v>102</v>
      </c>
      <c r="AS350" s="8">
        <f t="shared" si="107"/>
        <v>5.8823529411764705E-2</v>
      </c>
    </row>
    <row r="351" spans="1:45" ht="12.75" customHeight="1">
      <c r="A351" s="173"/>
      <c r="B351" s="132"/>
      <c r="C351" s="50" t="s">
        <v>113</v>
      </c>
      <c r="D351" s="79"/>
      <c r="E351" s="27"/>
      <c r="F351" s="27"/>
      <c r="G351" s="27"/>
      <c r="H351" s="41"/>
      <c r="I351" s="27"/>
      <c r="J351" s="27"/>
      <c r="K351" s="96" t="s">
        <v>132</v>
      </c>
      <c r="L351" s="27"/>
      <c r="M351" s="27"/>
      <c r="N351" s="27"/>
      <c r="O351" s="27"/>
      <c r="P351" s="96" t="s">
        <v>132</v>
      </c>
      <c r="Q351" s="27"/>
      <c r="R351" s="27"/>
      <c r="S351" s="27"/>
      <c r="T351" s="27"/>
      <c r="U351" s="211" t="s">
        <v>159</v>
      </c>
      <c r="V351" s="27"/>
      <c r="W351" s="27"/>
      <c r="X351" s="27"/>
      <c r="Y351" s="27"/>
      <c r="Z351" s="27"/>
      <c r="AA351" s="96" t="s">
        <v>132</v>
      </c>
      <c r="AB351" s="27"/>
      <c r="AC351" s="27"/>
      <c r="AD351" s="27"/>
      <c r="AE351" s="27"/>
      <c r="AF351" s="96" t="s">
        <v>132</v>
      </c>
      <c r="AG351" s="27"/>
      <c r="AH351" s="27"/>
      <c r="AI351" s="27"/>
      <c r="AJ351" s="27"/>
      <c r="AK351" s="96" t="s">
        <v>132</v>
      </c>
      <c r="AL351" s="27"/>
      <c r="AM351" s="109"/>
      <c r="AN351" s="109"/>
      <c r="AO351" s="109"/>
      <c r="AP351" s="109"/>
      <c r="AQ351" s="7">
        <f t="shared" si="108"/>
        <v>6</v>
      </c>
      <c r="AR351" s="3">
        <f t="shared" si="109"/>
        <v>102</v>
      </c>
      <c r="AS351" s="8">
        <f t="shared" si="107"/>
        <v>5.8823529411764705E-2</v>
      </c>
    </row>
    <row r="352" spans="1:45" ht="12.75" customHeight="1">
      <c r="A352" s="173"/>
      <c r="B352" s="133"/>
      <c r="C352" s="50" t="s">
        <v>114</v>
      </c>
      <c r="D352" s="51"/>
      <c r="E352" s="27"/>
      <c r="F352" s="27"/>
      <c r="G352" s="27"/>
      <c r="H352" s="27"/>
      <c r="I352" s="27"/>
      <c r="J352" s="27"/>
      <c r="K352" s="96" t="s">
        <v>132</v>
      </c>
      <c r="L352" s="27"/>
      <c r="M352" s="27"/>
      <c r="N352" s="27"/>
      <c r="O352" s="27"/>
      <c r="P352" s="96" t="s">
        <v>132</v>
      </c>
      <c r="Q352" s="27"/>
      <c r="R352" s="27"/>
      <c r="S352" s="27"/>
      <c r="T352" s="27"/>
      <c r="U352" s="211" t="s">
        <v>159</v>
      </c>
      <c r="V352" s="27"/>
      <c r="W352" s="27"/>
      <c r="X352" s="27"/>
      <c r="Y352" s="27"/>
      <c r="Z352" s="27"/>
      <c r="AA352" s="96" t="s">
        <v>132</v>
      </c>
      <c r="AB352" s="27"/>
      <c r="AC352" s="27"/>
      <c r="AD352" s="27"/>
      <c r="AE352" s="27"/>
      <c r="AF352" s="96" t="s">
        <v>132</v>
      </c>
      <c r="AG352" s="27"/>
      <c r="AH352" s="27"/>
      <c r="AI352" s="42"/>
      <c r="AJ352" s="42"/>
      <c r="AK352" s="96" t="s">
        <v>132</v>
      </c>
      <c r="AL352" s="27"/>
      <c r="AM352" s="109"/>
      <c r="AN352" s="109"/>
      <c r="AO352" s="109"/>
      <c r="AP352" s="109"/>
      <c r="AQ352" s="7">
        <f t="shared" si="108"/>
        <v>6</v>
      </c>
      <c r="AR352" s="3">
        <f t="shared" si="109"/>
        <v>102</v>
      </c>
      <c r="AS352" s="8">
        <f t="shared" si="107"/>
        <v>5.8823529411764705E-2</v>
      </c>
    </row>
    <row r="353" spans="1:45">
      <c r="A353" s="173"/>
      <c r="B353" s="131" t="s">
        <v>100</v>
      </c>
      <c r="C353" s="50" t="s">
        <v>112</v>
      </c>
      <c r="D353" s="51"/>
      <c r="E353" s="27"/>
      <c r="F353" s="27"/>
      <c r="G353" s="27"/>
      <c r="H353" s="27"/>
      <c r="I353" s="27"/>
      <c r="J353" s="27"/>
      <c r="K353" s="27"/>
      <c r="L353" s="96" t="s">
        <v>132</v>
      </c>
      <c r="M353" s="27"/>
      <c r="N353" s="27"/>
      <c r="O353" s="27"/>
      <c r="P353" s="27"/>
      <c r="Q353" s="96" t="s">
        <v>132</v>
      </c>
      <c r="R353" s="27"/>
      <c r="S353" s="27"/>
      <c r="T353" s="27"/>
      <c r="U353" s="27"/>
      <c r="V353" s="27"/>
      <c r="W353" s="96" t="s">
        <v>132</v>
      </c>
      <c r="X353" s="27"/>
      <c r="Y353" s="27"/>
      <c r="Z353" s="27"/>
      <c r="AA353" s="96" t="s">
        <v>132</v>
      </c>
      <c r="AB353" s="27"/>
      <c r="AC353" s="27"/>
      <c r="AD353" s="27"/>
      <c r="AE353" s="27"/>
      <c r="AF353" s="27"/>
      <c r="AG353" s="27"/>
      <c r="AH353" s="27"/>
      <c r="AI353" s="96" t="s">
        <v>132</v>
      </c>
      <c r="AJ353" s="42"/>
      <c r="AK353" s="27"/>
      <c r="AL353" s="96" t="s">
        <v>132</v>
      </c>
      <c r="AM353" s="109"/>
      <c r="AN353" s="109"/>
      <c r="AO353" s="109"/>
      <c r="AP353" s="109"/>
      <c r="AQ353" s="7">
        <f t="shared" si="108"/>
        <v>6</v>
      </c>
      <c r="AR353" s="3">
        <f t="shared" si="109"/>
        <v>102</v>
      </c>
      <c r="AS353" s="8">
        <f t="shared" si="107"/>
        <v>5.8823529411764705E-2</v>
      </c>
    </row>
    <row r="354" spans="1:45" ht="12.75" customHeight="1">
      <c r="A354" s="173"/>
      <c r="B354" s="132"/>
      <c r="C354" s="50" t="s">
        <v>113</v>
      </c>
      <c r="D354" s="51"/>
      <c r="E354" s="27"/>
      <c r="F354" s="27"/>
      <c r="G354" s="27"/>
      <c r="H354" s="27"/>
      <c r="I354" s="27"/>
      <c r="J354" s="27"/>
      <c r="K354" s="27"/>
      <c r="L354" s="96" t="s">
        <v>132</v>
      </c>
      <c r="M354" s="27"/>
      <c r="N354" s="27"/>
      <c r="O354" s="27"/>
      <c r="P354" s="27"/>
      <c r="Q354" s="96" t="s">
        <v>132</v>
      </c>
      <c r="R354" s="27"/>
      <c r="S354" s="27"/>
      <c r="T354" s="27"/>
      <c r="U354" s="27"/>
      <c r="V354" s="27"/>
      <c r="W354" s="96" t="s">
        <v>132</v>
      </c>
      <c r="X354" s="27"/>
      <c r="Y354" s="27"/>
      <c r="Z354" s="27"/>
      <c r="AA354" s="96" t="s">
        <v>132</v>
      </c>
      <c r="AB354" s="27"/>
      <c r="AC354" s="27"/>
      <c r="AD354" s="27"/>
      <c r="AE354" s="27"/>
      <c r="AF354" s="27"/>
      <c r="AG354" s="27"/>
      <c r="AH354" s="27"/>
      <c r="AI354" s="96" t="s">
        <v>132</v>
      </c>
      <c r="AJ354" s="42"/>
      <c r="AK354" s="27"/>
      <c r="AL354" s="96" t="s">
        <v>132</v>
      </c>
      <c r="AM354" s="109"/>
      <c r="AN354" s="109"/>
      <c r="AO354" s="109"/>
      <c r="AP354" s="109"/>
      <c r="AQ354" s="7">
        <f t="shared" si="108"/>
        <v>6</v>
      </c>
      <c r="AR354" s="3">
        <f t="shared" si="109"/>
        <v>102</v>
      </c>
      <c r="AS354" s="8">
        <f t="shared" si="107"/>
        <v>5.8823529411764705E-2</v>
      </c>
    </row>
    <row r="355" spans="1:45" ht="12.75" customHeight="1">
      <c r="A355" s="173"/>
      <c r="B355" s="133"/>
      <c r="C355" s="50" t="s">
        <v>114</v>
      </c>
      <c r="D355" s="51"/>
      <c r="E355" s="27"/>
      <c r="F355" s="27"/>
      <c r="G355" s="27"/>
      <c r="H355" s="27"/>
      <c r="I355" s="27"/>
      <c r="J355" s="27"/>
      <c r="K355" s="27"/>
      <c r="L355" s="96" t="s">
        <v>132</v>
      </c>
      <c r="M355" s="27"/>
      <c r="N355" s="27"/>
      <c r="O355" s="27"/>
      <c r="P355" s="27"/>
      <c r="Q355" s="96" t="s">
        <v>132</v>
      </c>
      <c r="R355" s="27"/>
      <c r="S355" s="27"/>
      <c r="T355" s="27"/>
      <c r="U355" s="27"/>
      <c r="V355" s="27"/>
      <c r="W355" s="96" t="s">
        <v>132</v>
      </c>
      <c r="X355" s="27"/>
      <c r="Y355" s="27"/>
      <c r="Z355" s="27"/>
      <c r="AA355" s="96" t="s">
        <v>132</v>
      </c>
      <c r="AB355" s="27"/>
      <c r="AC355" s="27"/>
      <c r="AD355" s="27"/>
      <c r="AE355" s="27"/>
      <c r="AF355" s="27"/>
      <c r="AG355" s="27"/>
      <c r="AH355" s="27"/>
      <c r="AI355" s="96" t="s">
        <v>132</v>
      </c>
      <c r="AJ355" s="42"/>
      <c r="AK355" s="27"/>
      <c r="AL355" s="96" t="s">
        <v>132</v>
      </c>
      <c r="AM355" s="109"/>
      <c r="AN355" s="109"/>
      <c r="AO355" s="109"/>
      <c r="AP355" s="109"/>
      <c r="AQ355" s="7">
        <f t="shared" si="108"/>
        <v>6</v>
      </c>
      <c r="AR355" s="3">
        <f t="shared" si="109"/>
        <v>102</v>
      </c>
      <c r="AS355" s="8">
        <f t="shared" si="107"/>
        <v>5.8823529411764705E-2</v>
      </c>
    </row>
    <row r="356" spans="1:45" ht="12.75" customHeight="1">
      <c r="A356" s="173"/>
      <c r="B356" s="131" t="s">
        <v>101</v>
      </c>
      <c r="C356" s="50" t="s">
        <v>112</v>
      </c>
      <c r="D356" s="49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42"/>
      <c r="AJ356" s="42"/>
      <c r="AK356" s="96" t="s">
        <v>132</v>
      </c>
      <c r="AL356" s="27"/>
      <c r="AM356" s="109"/>
      <c r="AN356" s="109"/>
      <c r="AO356" s="109"/>
      <c r="AP356" s="109"/>
      <c r="AQ356" s="7">
        <f t="shared" si="108"/>
        <v>1</v>
      </c>
      <c r="AR356" s="3">
        <f>34*1</f>
        <v>34</v>
      </c>
      <c r="AS356" s="8">
        <f t="shared" si="107"/>
        <v>2.9411764705882353E-2</v>
      </c>
    </row>
    <row r="357" spans="1:45">
      <c r="A357" s="173"/>
      <c r="B357" s="132"/>
      <c r="C357" s="50" t="s">
        <v>113</v>
      </c>
      <c r="D357" s="51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42"/>
      <c r="AJ357" s="42"/>
      <c r="AK357" s="96" t="s">
        <v>132</v>
      </c>
      <c r="AL357" s="27"/>
      <c r="AM357" s="109"/>
      <c r="AN357" s="109"/>
      <c r="AO357" s="109"/>
      <c r="AP357" s="109"/>
      <c r="AQ357" s="7">
        <f t="shared" si="108"/>
        <v>1</v>
      </c>
      <c r="AR357" s="3">
        <f t="shared" ref="AR357:AR361" si="110">34*1</f>
        <v>34</v>
      </c>
      <c r="AS357" s="8">
        <f t="shared" si="107"/>
        <v>2.9411764705882353E-2</v>
      </c>
    </row>
    <row r="358" spans="1:45">
      <c r="A358" s="173"/>
      <c r="B358" s="133"/>
      <c r="C358" s="50" t="s">
        <v>114</v>
      </c>
      <c r="D358" s="49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42"/>
      <c r="AJ358" s="42"/>
      <c r="AK358" s="96" t="s">
        <v>132</v>
      </c>
      <c r="AL358" s="27"/>
      <c r="AM358" s="109"/>
      <c r="AN358" s="109"/>
      <c r="AO358" s="109"/>
      <c r="AP358" s="109"/>
      <c r="AQ358" s="7">
        <f t="shared" si="108"/>
        <v>1</v>
      </c>
      <c r="AR358" s="3">
        <f t="shared" si="110"/>
        <v>34</v>
      </c>
      <c r="AS358" s="8">
        <f t="shared" si="107"/>
        <v>2.9411764705882353E-2</v>
      </c>
    </row>
    <row r="359" spans="1:45">
      <c r="A359" s="173"/>
      <c r="B359" s="131" t="s">
        <v>34</v>
      </c>
      <c r="C359" s="50" t="s">
        <v>112</v>
      </c>
      <c r="D359" s="49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96" t="s">
        <v>132</v>
      </c>
      <c r="S359" s="27"/>
      <c r="T359" s="27"/>
      <c r="U359" s="27"/>
      <c r="V359" s="27"/>
      <c r="W359" s="27"/>
      <c r="X359" s="96" t="s">
        <v>132</v>
      </c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42"/>
      <c r="AJ359" s="42"/>
      <c r="AK359" s="27"/>
      <c r="AL359" s="27"/>
      <c r="AM359" s="109"/>
      <c r="AN359" s="109"/>
      <c r="AO359" s="109"/>
      <c r="AP359" s="109"/>
      <c r="AQ359" s="7">
        <f t="shared" si="108"/>
        <v>2</v>
      </c>
      <c r="AR359" s="3">
        <f t="shared" si="110"/>
        <v>34</v>
      </c>
      <c r="AS359" s="8">
        <f t="shared" si="107"/>
        <v>5.8823529411764705E-2</v>
      </c>
    </row>
    <row r="360" spans="1:45">
      <c r="A360" s="173"/>
      <c r="B360" s="132"/>
      <c r="C360" s="50" t="s">
        <v>113</v>
      </c>
      <c r="D360" s="49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96" t="s">
        <v>132</v>
      </c>
      <c r="S360" s="27"/>
      <c r="T360" s="27"/>
      <c r="U360" s="27"/>
      <c r="V360" s="27"/>
      <c r="W360" s="27"/>
      <c r="X360" s="96" t="s">
        <v>132</v>
      </c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42"/>
      <c r="AJ360" s="42"/>
      <c r="AK360" s="27"/>
      <c r="AL360" s="27"/>
      <c r="AM360" s="109"/>
      <c r="AN360" s="109"/>
      <c r="AO360" s="109"/>
      <c r="AP360" s="109"/>
      <c r="AQ360" s="7">
        <f t="shared" si="108"/>
        <v>2</v>
      </c>
      <c r="AR360" s="3">
        <f t="shared" si="110"/>
        <v>34</v>
      </c>
      <c r="AS360" s="8">
        <f t="shared" si="107"/>
        <v>5.8823529411764705E-2</v>
      </c>
    </row>
    <row r="361" spans="1:45">
      <c r="A361" s="173"/>
      <c r="B361" s="132"/>
      <c r="C361" s="50" t="s">
        <v>114</v>
      </c>
      <c r="D361" s="49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96" t="s">
        <v>132</v>
      </c>
      <c r="S361" s="27"/>
      <c r="T361" s="27"/>
      <c r="U361" s="27"/>
      <c r="V361" s="27"/>
      <c r="W361" s="27"/>
      <c r="X361" s="96" t="s">
        <v>132</v>
      </c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42"/>
      <c r="AJ361" s="42"/>
      <c r="AK361" s="42"/>
      <c r="AL361" s="42"/>
      <c r="AM361" s="109"/>
      <c r="AN361" s="109"/>
      <c r="AO361" s="109"/>
      <c r="AP361" s="109"/>
      <c r="AQ361" s="7">
        <f t="shared" si="108"/>
        <v>2</v>
      </c>
      <c r="AR361" s="3">
        <f t="shared" si="110"/>
        <v>34</v>
      </c>
      <c r="AS361" s="8">
        <f t="shared" si="107"/>
        <v>5.8823529411764705E-2</v>
      </c>
    </row>
    <row r="362" spans="1:45">
      <c r="A362" s="173"/>
      <c r="B362" s="131" t="s">
        <v>27</v>
      </c>
      <c r="C362" s="50" t="s">
        <v>112</v>
      </c>
      <c r="D362" s="49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96" t="s">
        <v>132</v>
      </c>
      <c r="R362" s="27"/>
      <c r="S362" s="27"/>
      <c r="T362" s="27"/>
      <c r="U362" s="96" t="s">
        <v>132</v>
      </c>
      <c r="V362" s="27"/>
      <c r="W362" s="27"/>
      <c r="X362" s="27"/>
      <c r="Y362" s="27"/>
      <c r="Z362" s="27"/>
      <c r="AA362" s="96" t="s">
        <v>132</v>
      </c>
      <c r="AB362" s="27"/>
      <c r="AC362" s="27"/>
      <c r="AD362" s="27"/>
      <c r="AE362" s="27"/>
      <c r="AF362" s="27"/>
      <c r="AG362" s="27"/>
      <c r="AH362" s="27"/>
      <c r="AI362" s="42"/>
      <c r="AJ362" s="42"/>
      <c r="AK362" s="42"/>
      <c r="AL362" s="42"/>
      <c r="AM362" s="109"/>
      <c r="AN362" s="109"/>
      <c r="AO362" s="109"/>
      <c r="AP362" s="109"/>
      <c r="AQ362" s="7">
        <f t="shared" si="108"/>
        <v>3</v>
      </c>
      <c r="AR362" s="3">
        <f>34*2</f>
        <v>68</v>
      </c>
      <c r="AS362" s="8">
        <f t="shared" si="107"/>
        <v>4.4117647058823532E-2</v>
      </c>
    </row>
    <row r="363" spans="1:45">
      <c r="A363" s="173"/>
      <c r="B363" s="132"/>
      <c r="C363" s="50" t="s">
        <v>113</v>
      </c>
      <c r="D363" s="49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96" t="s">
        <v>132</v>
      </c>
      <c r="R363" s="27"/>
      <c r="S363" s="27"/>
      <c r="T363" s="27"/>
      <c r="U363" s="96" t="s">
        <v>132</v>
      </c>
      <c r="V363" s="27"/>
      <c r="W363" s="27"/>
      <c r="X363" s="27"/>
      <c r="Y363" s="27"/>
      <c r="Z363" s="27"/>
      <c r="AA363" s="96" t="s">
        <v>132</v>
      </c>
      <c r="AB363" s="27"/>
      <c r="AC363" s="27"/>
      <c r="AD363" s="27"/>
      <c r="AE363" s="27"/>
      <c r="AF363" s="27"/>
      <c r="AG363" s="27"/>
      <c r="AH363" s="27"/>
      <c r="AI363" s="42"/>
      <c r="AJ363" s="42"/>
      <c r="AK363" s="42"/>
      <c r="AL363" s="42"/>
      <c r="AM363" s="109"/>
      <c r="AN363" s="109"/>
      <c r="AO363" s="109"/>
      <c r="AP363" s="109"/>
      <c r="AQ363" s="7">
        <f t="shared" si="108"/>
        <v>3</v>
      </c>
      <c r="AR363" s="3">
        <f t="shared" ref="AR363:AR364" si="111">34*2</f>
        <v>68</v>
      </c>
      <c r="AS363" s="8">
        <f t="shared" si="107"/>
        <v>4.4117647058823532E-2</v>
      </c>
    </row>
    <row r="364" spans="1:45">
      <c r="A364" s="173"/>
      <c r="B364" s="133"/>
      <c r="C364" s="50" t="s">
        <v>114</v>
      </c>
      <c r="D364" s="49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96" t="s">
        <v>132</v>
      </c>
      <c r="R364" s="27"/>
      <c r="S364" s="27"/>
      <c r="T364" s="27"/>
      <c r="U364" s="96" t="s">
        <v>132</v>
      </c>
      <c r="V364" s="27"/>
      <c r="W364" s="27"/>
      <c r="X364" s="27"/>
      <c r="Y364" s="27"/>
      <c r="Z364" s="27"/>
      <c r="AA364" s="96" t="s">
        <v>132</v>
      </c>
      <c r="AB364" s="27"/>
      <c r="AC364" s="27"/>
      <c r="AD364" s="27"/>
      <c r="AE364" s="27"/>
      <c r="AF364" s="27"/>
      <c r="AG364" s="27"/>
      <c r="AH364" s="27"/>
      <c r="AI364" s="42"/>
      <c r="AJ364" s="42"/>
      <c r="AK364" s="27"/>
      <c r="AL364" s="27"/>
      <c r="AM364" s="109"/>
      <c r="AN364" s="109"/>
      <c r="AO364" s="109"/>
      <c r="AP364" s="109"/>
      <c r="AQ364" s="7">
        <f t="shared" si="108"/>
        <v>3</v>
      </c>
      <c r="AR364" s="3">
        <f t="shared" si="111"/>
        <v>68</v>
      </c>
      <c r="AS364" s="8">
        <f t="shared" si="107"/>
        <v>4.4117647058823532E-2</v>
      </c>
    </row>
    <row r="365" spans="1:45">
      <c r="A365" s="173"/>
      <c r="B365" s="131" t="s">
        <v>31</v>
      </c>
      <c r="C365" s="50" t="s">
        <v>112</v>
      </c>
      <c r="D365" s="49"/>
      <c r="E365" s="27"/>
      <c r="F365" s="27"/>
      <c r="G365" s="27"/>
      <c r="H365" s="96" t="s">
        <v>140</v>
      </c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96" t="s">
        <v>140</v>
      </c>
      <c r="AA365" s="27"/>
      <c r="AB365" s="27"/>
      <c r="AC365" s="27"/>
      <c r="AD365" s="27"/>
      <c r="AE365" s="27"/>
      <c r="AF365" s="27"/>
      <c r="AG365" s="27"/>
      <c r="AH365" s="27"/>
      <c r="AI365" s="42"/>
      <c r="AJ365" s="42"/>
      <c r="AK365" s="27"/>
      <c r="AL365" s="27"/>
      <c r="AM365" s="109"/>
      <c r="AN365" s="109"/>
      <c r="AO365" s="109"/>
      <c r="AP365" s="109"/>
      <c r="AQ365" s="7">
        <f t="shared" si="108"/>
        <v>2</v>
      </c>
      <c r="AR365" s="3">
        <f>34*1</f>
        <v>34</v>
      </c>
      <c r="AS365" s="8">
        <f t="shared" si="107"/>
        <v>5.8823529411764705E-2</v>
      </c>
    </row>
    <row r="366" spans="1:45">
      <c r="A366" s="173"/>
      <c r="B366" s="132"/>
      <c r="C366" s="50" t="s">
        <v>113</v>
      </c>
      <c r="D366" s="49"/>
      <c r="E366" s="27"/>
      <c r="F366" s="27"/>
      <c r="G366" s="27"/>
      <c r="H366" s="96" t="s">
        <v>140</v>
      </c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96" t="s">
        <v>140</v>
      </c>
      <c r="AA366" s="27"/>
      <c r="AB366" s="27"/>
      <c r="AC366" s="27"/>
      <c r="AD366" s="27"/>
      <c r="AE366" s="27"/>
      <c r="AF366" s="27"/>
      <c r="AG366" s="27"/>
      <c r="AH366" s="27"/>
      <c r="AI366" s="42"/>
      <c r="AJ366" s="42"/>
      <c r="AK366" s="27"/>
      <c r="AL366" s="27"/>
      <c r="AM366" s="109"/>
      <c r="AN366" s="109"/>
      <c r="AO366" s="109"/>
      <c r="AP366" s="109"/>
      <c r="AQ366" s="7">
        <f t="shared" si="108"/>
        <v>2</v>
      </c>
      <c r="AR366" s="3">
        <f t="shared" ref="AR366:AR367" si="112">34*1</f>
        <v>34</v>
      </c>
      <c r="AS366" s="8">
        <f t="shared" si="107"/>
        <v>5.8823529411764705E-2</v>
      </c>
    </row>
    <row r="367" spans="1:45">
      <c r="A367" s="173"/>
      <c r="B367" s="133"/>
      <c r="C367" s="50" t="s">
        <v>114</v>
      </c>
      <c r="D367" s="49"/>
      <c r="E367" s="27"/>
      <c r="F367" s="27"/>
      <c r="G367" s="27"/>
      <c r="H367" s="96" t="s">
        <v>140</v>
      </c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96" t="s">
        <v>140</v>
      </c>
      <c r="AA367" s="27"/>
      <c r="AB367" s="27"/>
      <c r="AC367" s="27"/>
      <c r="AD367" s="27"/>
      <c r="AE367" s="27"/>
      <c r="AF367" s="27"/>
      <c r="AG367" s="27"/>
      <c r="AH367" s="27"/>
      <c r="AI367" s="42"/>
      <c r="AJ367" s="42"/>
      <c r="AK367" s="27"/>
      <c r="AL367" s="27"/>
      <c r="AM367" s="109"/>
      <c r="AN367" s="109"/>
      <c r="AO367" s="109"/>
      <c r="AP367" s="109"/>
      <c r="AQ367" s="7">
        <f t="shared" si="108"/>
        <v>2</v>
      </c>
      <c r="AR367" s="3">
        <f t="shared" si="112"/>
        <v>34</v>
      </c>
      <c r="AS367" s="8">
        <f t="shared" si="107"/>
        <v>5.8823529411764705E-2</v>
      </c>
    </row>
    <row r="368" spans="1:45">
      <c r="A368" s="173"/>
      <c r="B368" s="131" t="s">
        <v>29</v>
      </c>
      <c r="C368" s="50" t="s">
        <v>112</v>
      </c>
      <c r="D368" s="49"/>
      <c r="E368" s="27"/>
      <c r="F368" s="27"/>
      <c r="G368" s="27"/>
      <c r="H368" s="27"/>
      <c r="I368" s="96" t="s">
        <v>140</v>
      </c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96" t="s">
        <v>140</v>
      </c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42"/>
      <c r="AJ368" s="118" t="s">
        <v>132</v>
      </c>
      <c r="AK368" s="27"/>
      <c r="AL368" s="27"/>
      <c r="AM368" s="109"/>
      <c r="AN368" s="109"/>
      <c r="AO368" s="109"/>
      <c r="AP368" s="109"/>
      <c r="AQ368" s="7">
        <f t="shared" si="108"/>
        <v>3</v>
      </c>
      <c r="AR368" s="3">
        <f>34*2</f>
        <v>68</v>
      </c>
      <c r="AS368" s="8">
        <f t="shared" si="107"/>
        <v>4.4117647058823532E-2</v>
      </c>
    </row>
    <row r="369" spans="1:45">
      <c r="A369" s="173"/>
      <c r="B369" s="132"/>
      <c r="C369" s="50" t="s">
        <v>113</v>
      </c>
      <c r="D369" s="49"/>
      <c r="E369" s="27"/>
      <c r="F369" s="27"/>
      <c r="G369" s="27"/>
      <c r="H369" s="27"/>
      <c r="I369" s="96" t="s">
        <v>140</v>
      </c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96" t="s">
        <v>140</v>
      </c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42"/>
      <c r="AJ369" s="118" t="s">
        <v>132</v>
      </c>
      <c r="AK369" s="27"/>
      <c r="AL369" s="27"/>
      <c r="AM369" s="109"/>
      <c r="AN369" s="109"/>
      <c r="AO369" s="109"/>
      <c r="AP369" s="109"/>
      <c r="AQ369" s="7">
        <f t="shared" si="108"/>
        <v>3</v>
      </c>
      <c r="AR369" s="3">
        <f t="shared" ref="AR369:AR370" si="113">34*2</f>
        <v>68</v>
      </c>
      <c r="AS369" s="8">
        <f t="shared" si="107"/>
        <v>4.4117647058823532E-2</v>
      </c>
    </row>
    <row r="370" spans="1:45">
      <c r="A370" s="173"/>
      <c r="B370" s="133"/>
      <c r="C370" s="50" t="s">
        <v>114</v>
      </c>
      <c r="D370" s="49"/>
      <c r="E370" s="27"/>
      <c r="F370" s="27"/>
      <c r="G370" s="27"/>
      <c r="H370" s="27"/>
      <c r="I370" s="96" t="s">
        <v>140</v>
      </c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96" t="s">
        <v>140</v>
      </c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42"/>
      <c r="AJ370" s="118" t="s">
        <v>132</v>
      </c>
      <c r="AK370" s="27"/>
      <c r="AL370" s="27"/>
      <c r="AM370" s="109"/>
      <c r="AN370" s="109"/>
      <c r="AO370" s="109"/>
      <c r="AP370" s="109"/>
      <c r="AQ370" s="7">
        <f t="shared" si="108"/>
        <v>3</v>
      </c>
      <c r="AR370" s="3">
        <f t="shared" si="113"/>
        <v>68</v>
      </c>
      <c r="AS370" s="8">
        <f t="shared" si="107"/>
        <v>4.4117647058823532E-2</v>
      </c>
    </row>
    <row r="371" spans="1:45">
      <c r="A371" s="173"/>
      <c r="B371" s="131" t="s">
        <v>33</v>
      </c>
      <c r="C371" s="50" t="s">
        <v>112</v>
      </c>
      <c r="D371" s="49"/>
      <c r="E371" s="27"/>
      <c r="F371" s="27"/>
      <c r="G371" s="27"/>
      <c r="H371" s="27"/>
      <c r="I371" s="27"/>
      <c r="J371" s="27"/>
      <c r="K371" s="27"/>
      <c r="L371" s="27"/>
      <c r="M371" s="27"/>
      <c r="N371" s="96" t="s">
        <v>132</v>
      </c>
      <c r="O371" s="27"/>
      <c r="P371" s="27"/>
      <c r="Q371" s="27"/>
      <c r="R371" s="27"/>
      <c r="S371" s="27"/>
      <c r="T371" s="27"/>
      <c r="U371" s="27"/>
      <c r="V371" s="96" t="s">
        <v>132</v>
      </c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96" t="s">
        <v>132</v>
      </c>
      <c r="AJ371" s="42"/>
      <c r="AK371" s="27"/>
      <c r="AL371" s="27"/>
      <c r="AM371" s="109"/>
      <c r="AN371" s="109"/>
      <c r="AO371" s="109"/>
      <c r="AP371" s="109"/>
      <c r="AQ371" s="7">
        <f t="shared" si="108"/>
        <v>3</v>
      </c>
      <c r="AR371" s="3">
        <f>34*3</f>
        <v>102</v>
      </c>
      <c r="AS371" s="8">
        <f t="shared" si="107"/>
        <v>2.9411764705882353E-2</v>
      </c>
    </row>
    <row r="372" spans="1:45">
      <c r="A372" s="173"/>
      <c r="B372" s="132"/>
      <c r="C372" s="50" t="s">
        <v>113</v>
      </c>
      <c r="D372" s="49"/>
      <c r="E372" s="27"/>
      <c r="F372" s="27"/>
      <c r="G372" s="27"/>
      <c r="H372" s="27"/>
      <c r="I372" s="27"/>
      <c r="J372" s="27"/>
      <c r="K372" s="27"/>
      <c r="L372" s="27"/>
      <c r="M372" s="27"/>
      <c r="N372" s="96" t="s">
        <v>132</v>
      </c>
      <c r="O372" s="27"/>
      <c r="P372" s="27"/>
      <c r="Q372" s="27"/>
      <c r="R372" s="27"/>
      <c r="S372" s="27"/>
      <c r="T372" s="27"/>
      <c r="U372" s="27"/>
      <c r="V372" s="96" t="s">
        <v>132</v>
      </c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96" t="s">
        <v>132</v>
      </c>
      <c r="AJ372" s="42"/>
      <c r="AK372" s="27"/>
      <c r="AL372" s="27"/>
      <c r="AM372" s="109"/>
      <c r="AN372" s="109"/>
      <c r="AO372" s="109"/>
      <c r="AP372" s="109"/>
      <c r="AQ372" s="7">
        <f t="shared" si="108"/>
        <v>3</v>
      </c>
      <c r="AR372" s="3">
        <f t="shared" ref="AR372:AR373" si="114">34*3</f>
        <v>102</v>
      </c>
      <c r="AS372" s="8">
        <f t="shared" si="107"/>
        <v>2.9411764705882353E-2</v>
      </c>
    </row>
    <row r="373" spans="1:45">
      <c r="A373" s="173"/>
      <c r="B373" s="133"/>
      <c r="C373" s="50" t="s">
        <v>114</v>
      </c>
      <c r="D373" s="49"/>
      <c r="E373" s="27"/>
      <c r="F373" s="27"/>
      <c r="G373" s="27"/>
      <c r="H373" s="27"/>
      <c r="I373" s="27"/>
      <c r="J373" s="27"/>
      <c r="K373" s="27"/>
      <c r="L373" s="27"/>
      <c r="M373" s="27"/>
      <c r="N373" s="96" t="s">
        <v>132</v>
      </c>
      <c r="O373" s="27"/>
      <c r="P373" s="27"/>
      <c r="Q373" s="27"/>
      <c r="R373" s="27"/>
      <c r="S373" s="27"/>
      <c r="T373" s="27"/>
      <c r="U373" s="27"/>
      <c r="V373" s="96" t="s">
        <v>132</v>
      </c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96" t="s">
        <v>132</v>
      </c>
      <c r="AJ373" s="42"/>
      <c r="AK373" s="27"/>
      <c r="AL373" s="27"/>
      <c r="AM373" s="109"/>
      <c r="AN373" s="109"/>
      <c r="AO373" s="109"/>
      <c r="AP373" s="109"/>
      <c r="AQ373" s="7">
        <f t="shared" si="108"/>
        <v>3</v>
      </c>
      <c r="AR373" s="3">
        <f t="shared" si="114"/>
        <v>102</v>
      </c>
      <c r="AS373" s="8">
        <f t="shared" si="107"/>
        <v>2.9411764705882353E-2</v>
      </c>
    </row>
    <row r="374" spans="1:45">
      <c r="A374" s="173"/>
      <c r="B374" s="134" t="s">
        <v>36</v>
      </c>
      <c r="C374" s="50" t="s">
        <v>112</v>
      </c>
      <c r="D374" s="49"/>
      <c r="E374" s="27"/>
      <c r="F374" s="96" t="s">
        <v>132</v>
      </c>
      <c r="G374" s="27"/>
      <c r="H374" s="27"/>
      <c r="I374" s="27"/>
      <c r="J374" s="27"/>
      <c r="K374" s="27"/>
      <c r="L374" s="27"/>
      <c r="M374" s="27"/>
      <c r="N374" s="96" t="s">
        <v>132</v>
      </c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42"/>
      <c r="AJ374" s="42"/>
      <c r="AK374" s="27"/>
      <c r="AL374" s="27"/>
      <c r="AM374" s="109"/>
      <c r="AN374" s="109"/>
      <c r="AO374" s="109"/>
      <c r="AP374" s="109"/>
      <c r="AQ374" s="7">
        <f t="shared" si="108"/>
        <v>2</v>
      </c>
      <c r="AR374" s="3">
        <f>34*2</f>
        <v>68</v>
      </c>
      <c r="AS374" s="8">
        <f t="shared" si="107"/>
        <v>2.9411764705882353E-2</v>
      </c>
    </row>
    <row r="375" spans="1:45">
      <c r="A375" s="173"/>
      <c r="B375" s="134"/>
      <c r="C375" s="50" t="s">
        <v>113</v>
      </c>
      <c r="D375" s="49"/>
      <c r="E375" s="27"/>
      <c r="F375" s="96" t="s">
        <v>132</v>
      </c>
      <c r="G375" s="27"/>
      <c r="H375" s="27"/>
      <c r="I375" s="27"/>
      <c r="J375" s="27"/>
      <c r="K375" s="27"/>
      <c r="L375" s="27"/>
      <c r="M375" s="27"/>
      <c r="N375" s="96" t="s">
        <v>132</v>
      </c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42"/>
      <c r="AJ375" s="42"/>
      <c r="AK375" s="27"/>
      <c r="AL375" s="27"/>
      <c r="AM375" s="109"/>
      <c r="AN375" s="109"/>
      <c r="AO375" s="109"/>
      <c r="AP375" s="109"/>
      <c r="AQ375" s="7">
        <f t="shared" si="108"/>
        <v>2</v>
      </c>
      <c r="AR375" s="3">
        <f t="shared" ref="AR375:AR379" si="115">34*2</f>
        <v>68</v>
      </c>
      <c r="AS375" s="8">
        <f t="shared" si="107"/>
        <v>2.9411764705882353E-2</v>
      </c>
    </row>
    <row r="376" spans="1:45">
      <c r="A376" s="173"/>
      <c r="B376" s="134"/>
      <c r="C376" s="50" t="s">
        <v>114</v>
      </c>
      <c r="D376" s="49"/>
      <c r="E376" s="27"/>
      <c r="F376" s="96" t="s">
        <v>132</v>
      </c>
      <c r="G376" s="27"/>
      <c r="H376" s="27"/>
      <c r="I376" s="27"/>
      <c r="J376" s="27"/>
      <c r="K376" s="27"/>
      <c r="L376" s="27"/>
      <c r="M376" s="27"/>
      <c r="N376" s="96" t="s">
        <v>132</v>
      </c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42"/>
      <c r="AJ376" s="42"/>
      <c r="AK376" s="27"/>
      <c r="AL376" s="27"/>
      <c r="AM376" s="109"/>
      <c r="AN376" s="109"/>
      <c r="AO376" s="109"/>
      <c r="AP376" s="109"/>
      <c r="AQ376" s="7">
        <f t="shared" si="108"/>
        <v>2</v>
      </c>
      <c r="AR376" s="3">
        <f t="shared" si="115"/>
        <v>68</v>
      </c>
      <c r="AS376" s="8">
        <f t="shared" si="107"/>
        <v>2.9411764705882353E-2</v>
      </c>
    </row>
    <row r="377" spans="1:45">
      <c r="A377" s="173"/>
      <c r="B377" s="134" t="s">
        <v>28</v>
      </c>
      <c r="C377" s="50" t="s">
        <v>112</v>
      </c>
      <c r="D377" s="49"/>
      <c r="E377" s="27"/>
      <c r="F377" s="27"/>
      <c r="G377" s="96" t="s">
        <v>140</v>
      </c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96" t="s">
        <v>140</v>
      </c>
      <c r="Y377" s="27"/>
      <c r="Z377" s="27"/>
      <c r="AA377" s="27"/>
      <c r="AB377" s="27"/>
      <c r="AC377" s="27"/>
      <c r="AD377" s="27"/>
      <c r="AE377" s="27"/>
      <c r="AF377" s="27"/>
      <c r="AG377" s="27"/>
      <c r="AH377" s="96" t="s">
        <v>140</v>
      </c>
      <c r="AI377" s="42"/>
      <c r="AJ377" s="42"/>
      <c r="AK377" s="27"/>
      <c r="AL377" s="27"/>
      <c r="AM377" s="109"/>
      <c r="AN377" s="109"/>
      <c r="AO377" s="109"/>
      <c r="AP377" s="109"/>
      <c r="AQ377" s="7">
        <f t="shared" si="108"/>
        <v>3</v>
      </c>
      <c r="AR377" s="3">
        <f t="shared" si="115"/>
        <v>68</v>
      </c>
      <c r="AS377" s="8">
        <f t="shared" si="107"/>
        <v>4.4117647058823532E-2</v>
      </c>
    </row>
    <row r="378" spans="1:45">
      <c r="A378" s="173"/>
      <c r="B378" s="134"/>
      <c r="C378" s="50" t="s">
        <v>113</v>
      </c>
      <c r="D378" s="49"/>
      <c r="E378" s="27"/>
      <c r="F378" s="27"/>
      <c r="G378" s="96" t="s">
        <v>140</v>
      </c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96" t="s">
        <v>140</v>
      </c>
      <c r="Y378" s="27"/>
      <c r="Z378" s="27"/>
      <c r="AA378" s="27"/>
      <c r="AB378" s="27"/>
      <c r="AC378" s="27"/>
      <c r="AD378" s="27"/>
      <c r="AE378" s="27"/>
      <c r="AF378" s="27"/>
      <c r="AG378" s="27"/>
      <c r="AH378" s="96" t="s">
        <v>140</v>
      </c>
      <c r="AI378" s="42"/>
      <c r="AJ378" s="42"/>
      <c r="AK378" s="27"/>
      <c r="AL378" s="27"/>
      <c r="AM378" s="109"/>
      <c r="AN378" s="109"/>
      <c r="AO378" s="109"/>
      <c r="AP378" s="109"/>
      <c r="AQ378" s="7">
        <f t="shared" si="108"/>
        <v>3</v>
      </c>
      <c r="AR378" s="3">
        <f t="shared" si="115"/>
        <v>68</v>
      </c>
      <c r="AS378" s="8">
        <f t="shared" si="107"/>
        <v>4.4117647058823532E-2</v>
      </c>
    </row>
    <row r="379" spans="1:45">
      <c r="A379" s="173"/>
      <c r="B379" s="134"/>
      <c r="C379" s="50" t="s">
        <v>114</v>
      </c>
      <c r="D379" s="49"/>
      <c r="E379" s="27"/>
      <c r="F379" s="27"/>
      <c r="G379" s="96" t="s">
        <v>140</v>
      </c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96" t="s">
        <v>140</v>
      </c>
      <c r="Y379" s="27"/>
      <c r="Z379" s="27"/>
      <c r="AA379" s="27"/>
      <c r="AB379" s="27"/>
      <c r="AC379" s="27"/>
      <c r="AD379" s="27"/>
      <c r="AE379" s="27"/>
      <c r="AF379" s="27"/>
      <c r="AG379" s="27"/>
      <c r="AH379" s="96" t="s">
        <v>140</v>
      </c>
      <c r="AI379" s="42"/>
      <c r="AJ379" s="42"/>
      <c r="AK379" s="27"/>
      <c r="AL379" s="27"/>
      <c r="AM379" s="109"/>
      <c r="AN379" s="109"/>
      <c r="AO379" s="109"/>
      <c r="AP379" s="109"/>
      <c r="AQ379" s="7">
        <f t="shared" si="108"/>
        <v>3</v>
      </c>
      <c r="AR379" s="3">
        <f t="shared" si="115"/>
        <v>68</v>
      </c>
      <c r="AS379" s="8">
        <f t="shared" si="107"/>
        <v>4.4117647058823532E-2</v>
      </c>
    </row>
    <row r="380" spans="1:45">
      <c r="A380" s="173"/>
      <c r="B380" s="134" t="s">
        <v>86</v>
      </c>
      <c r="C380" s="50" t="s">
        <v>112</v>
      </c>
      <c r="D380" s="49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42"/>
      <c r="AJ380" s="42"/>
      <c r="AK380" s="27"/>
      <c r="AL380" s="27"/>
      <c r="AM380" s="109"/>
      <c r="AN380" s="109"/>
      <c r="AO380" s="109"/>
      <c r="AP380" s="109"/>
      <c r="AQ380" s="7">
        <f t="shared" si="108"/>
        <v>0</v>
      </c>
      <c r="AR380" s="3">
        <f>34*1</f>
        <v>34</v>
      </c>
      <c r="AS380" s="8">
        <f t="shared" si="107"/>
        <v>0</v>
      </c>
    </row>
    <row r="381" spans="1:45">
      <c r="A381" s="173"/>
      <c r="B381" s="134"/>
      <c r="C381" s="50" t="s">
        <v>113</v>
      </c>
      <c r="D381" s="49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42"/>
      <c r="AJ381" s="42"/>
      <c r="AK381" s="27"/>
      <c r="AL381" s="27"/>
      <c r="AM381" s="109"/>
      <c r="AN381" s="109"/>
      <c r="AO381" s="109"/>
      <c r="AP381" s="109"/>
      <c r="AQ381" s="7">
        <f t="shared" si="108"/>
        <v>0</v>
      </c>
      <c r="AR381" s="3">
        <f t="shared" ref="AR381:AR385" si="116">34*1</f>
        <v>34</v>
      </c>
      <c r="AS381" s="8">
        <f t="shared" si="107"/>
        <v>0</v>
      </c>
    </row>
    <row r="382" spans="1:45">
      <c r="A382" s="173"/>
      <c r="B382" s="134"/>
      <c r="C382" s="50" t="s">
        <v>114</v>
      </c>
      <c r="D382" s="49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2"/>
      <c r="AJ382" s="42"/>
      <c r="AK382" s="27"/>
      <c r="AL382" s="27"/>
      <c r="AM382" s="109"/>
      <c r="AN382" s="109"/>
      <c r="AO382" s="109"/>
      <c r="AP382" s="109"/>
      <c r="AQ382" s="7">
        <f t="shared" si="108"/>
        <v>0</v>
      </c>
      <c r="AR382" s="3">
        <f t="shared" si="116"/>
        <v>34</v>
      </c>
      <c r="AS382" s="8">
        <f t="shared" si="107"/>
        <v>0</v>
      </c>
    </row>
    <row r="383" spans="1:45">
      <c r="A383" s="173"/>
      <c r="B383" s="134" t="s">
        <v>108</v>
      </c>
      <c r="C383" s="50" t="s">
        <v>112</v>
      </c>
      <c r="D383" s="49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42"/>
      <c r="AJ383" s="42"/>
      <c r="AK383" s="27"/>
      <c r="AL383" s="27"/>
      <c r="AM383" s="109"/>
      <c r="AN383" s="109"/>
      <c r="AO383" s="109"/>
      <c r="AP383" s="109"/>
      <c r="AQ383" s="7">
        <f t="shared" si="108"/>
        <v>0</v>
      </c>
      <c r="AR383" s="3">
        <f t="shared" si="116"/>
        <v>34</v>
      </c>
      <c r="AS383" s="8">
        <f t="shared" si="107"/>
        <v>0</v>
      </c>
    </row>
    <row r="384" spans="1:45">
      <c r="A384" s="173"/>
      <c r="B384" s="134"/>
      <c r="C384" s="50" t="s">
        <v>113</v>
      </c>
      <c r="D384" s="49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2"/>
      <c r="AJ384" s="42"/>
      <c r="AK384" s="27"/>
      <c r="AL384" s="27"/>
      <c r="AM384" s="109"/>
      <c r="AN384" s="109"/>
      <c r="AO384" s="109"/>
      <c r="AP384" s="109"/>
      <c r="AQ384" s="7">
        <f t="shared" si="108"/>
        <v>0</v>
      </c>
      <c r="AR384" s="3">
        <f t="shared" si="116"/>
        <v>34</v>
      </c>
      <c r="AS384" s="8">
        <f t="shared" si="107"/>
        <v>0</v>
      </c>
    </row>
    <row r="385" spans="1:45">
      <c r="A385" s="173"/>
      <c r="B385" s="134"/>
      <c r="C385" s="50" t="s">
        <v>114</v>
      </c>
      <c r="D385" s="49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2"/>
      <c r="AJ385" s="42"/>
      <c r="AK385" s="27"/>
      <c r="AL385" s="27"/>
      <c r="AM385" s="109"/>
      <c r="AN385" s="109"/>
      <c r="AO385" s="109"/>
      <c r="AP385" s="109"/>
      <c r="AQ385" s="7">
        <f t="shared" si="108"/>
        <v>0</v>
      </c>
      <c r="AR385" s="3">
        <f t="shared" si="116"/>
        <v>34</v>
      </c>
      <c r="AS385" s="8">
        <f t="shared" si="107"/>
        <v>0</v>
      </c>
    </row>
    <row r="386" spans="1:45" ht="12.75" customHeight="1">
      <c r="A386" s="173"/>
      <c r="B386" s="134" t="s">
        <v>74</v>
      </c>
      <c r="C386" s="50" t="s">
        <v>112</v>
      </c>
      <c r="D386" s="51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41"/>
      <c r="U386" s="27"/>
      <c r="V386" s="27"/>
      <c r="W386" s="27"/>
      <c r="X386" s="27"/>
      <c r="Y386" s="27"/>
      <c r="Z386" s="27"/>
      <c r="AA386" s="27"/>
      <c r="AB386" s="27"/>
      <c r="AC386" s="27"/>
      <c r="AD386" s="41"/>
      <c r="AE386" s="27"/>
      <c r="AF386" s="27"/>
      <c r="AG386" s="27"/>
      <c r="AH386" s="27"/>
      <c r="AI386" s="42"/>
      <c r="AJ386" s="42"/>
      <c r="AK386" s="27"/>
      <c r="AL386" s="27"/>
      <c r="AM386" s="109"/>
      <c r="AN386" s="109"/>
      <c r="AO386" s="109"/>
      <c r="AP386" s="109"/>
      <c r="AQ386" s="7">
        <f t="shared" si="108"/>
        <v>0</v>
      </c>
      <c r="AR386" s="3">
        <f>34*2</f>
        <v>68</v>
      </c>
      <c r="AS386" s="8">
        <f t="shared" si="107"/>
        <v>0</v>
      </c>
    </row>
    <row r="387" spans="1:45" ht="12.75" customHeight="1">
      <c r="A387" s="173"/>
      <c r="B387" s="134"/>
      <c r="C387" s="50" t="s">
        <v>113</v>
      </c>
      <c r="D387" s="51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43"/>
      <c r="T387" s="41"/>
      <c r="U387" s="27"/>
      <c r="V387" s="27"/>
      <c r="W387" s="27"/>
      <c r="X387" s="27"/>
      <c r="Y387" s="27"/>
      <c r="Z387" s="27"/>
      <c r="AA387" s="27"/>
      <c r="AB387" s="27"/>
      <c r="AC387" s="43"/>
      <c r="AD387" s="41"/>
      <c r="AE387" s="27"/>
      <c r="AF387" s="27"/>
      <c r="AG387" s="27"/>
      <c r="AH387" s="27"/>
      <c r="AI387" s="42"/>
      <c r="AJ387" s="42"/>
      <c r="AK387" s="27"/>
      <c r="AL387" s="27"/>
      <c r="AM387" s="109"/>
      <c r="AN387" s="109"/>
      <c r="AO387" s="109"/>
      <c r="AP387" s="109"/>
      <c r="AQ387" s="7">
        <f t="shared" si="108"/>
        <v>0</v>
      </c>
      <c r="AR387" s="3">
        <f t="shared" ref="AR387:AR388" si="117">34*2</f>
        <v>68</v>
      </c>
      <c r="AS387" s="8">
        <f t="shared" si="107"/>
        <v>0</v>
      </c>
    </row>
    <row r="388" spans="1:45" ht="12.75" customHeight="1">
      <c r="A388" s="173"/>
      <c r="B388" s="134"/>
      <c r="C388" s="50" t="s">
        <v>114</v>
      </c>
      <c r="D388" s="49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41"/>
      <c r="T388" s="27"/>
      <c r="U388" s="27"/>
      <c r="V388" s="27"/>
      <c r="W388" s="27"/>
      <c r="X388" s="27"/>
      <c r="Y388" s="27"/>
      <c r="Z388" s="27"/>
      <c r="AA388" s="27"/>
      <c r="AB388" s="27"/>
      <c r="AC388" s="41"/>
      <c r="AD388" s="27"/>
      <c r="AE388" s="27"/>
      <c r="AF388" s="27"/>
      <c r="AG388" s="27"/>
      <c r="AH388" s="27"/>
      <c r="AI388" s="42"/>
      <c r="AJ388" s="42"/>
      <c r="AK388" s="27"/>
      <c r="AL388" s="27"/>
      <c r="AM388" s="109"/>
      <c r="AN388" s="109"/>
      <c r="AO388" s="109"/>
      <c r="AP388" s="109"/>
      <c r="AQ388" s="7">
        <f t="shared" si="108"/>
        <v>0</v>
      </c>
      <c r="AR388" s="3">
        <f t="shared" si="117"/>
        <v>68</v>
      </c>
      <c r="AS388" s="8">
        <f t="shared" si="107"/>
        <v>0</v>
      </c>
    </row>
    <row r="389" spans="1:45" ht="27" customHeight="1">
      <c r="A389" s="66"/>
      <c r="B389" s="67"/>
      <c r="C389" s="67"/>
      <c r="D389" s="67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  <c r="AK389" s="65"/>
      <c r="AL389" s="65"/>
      <c r="AM389" s="66"/>
      <c r="AN389" s="66"/>
      <c r="AO389" s="66"/>
      <c r="AP389" s="66"/>
      <c r="AQ389" s="66"/>
      <c r="AR389" s="66"/>
      <c r="AS389" s="66"/>
    </row>
    <row r="390" spans="1:45" ht="111.75" customHeight="1">
      <c r="A390" s="177" t="s">
        <v>40</v>
      </c>
      <c r="B390" s="178"/>
      <c r="C390" s="178"/>
      <c r="D390" s="179"/>
      <c r="E390" s="135" t="s">
        <v>39</v>
      </c>
      <c r="F390" s="135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  <c r="AB390" s="135"/>
      <c r="AC390" s="135"/>
      <c r="AD390" s="135"/>
      <c r="AE390" s="135"/>
      <c r="AF390" s="135"/>
      <c r="AG390" s="135"/>
      <c r="AH390" s="135"/>
      <c r="AI390" s="135"/>
      <c r="AJ390" s="135"/>
      <c r="AK390" s="135"/>
      <c r="AL390" s="135"/>
      <c r="AM390" s="135"/>
      <c r="AN390" s="135"/>
      <c r="AO390" s="135"/>
      <c r="AP390" s="135"/>
      <c r="AQ390" s="138" t="s">
        <v>19</v>
      </c>
      <c r="AR390" s="174" t="s">
        <v>21</v>
      </c>
      <c r="AS390" s="175" t="s">
        <v>20</v>
      </c>
    </row>
    <row r="391" spans="1:45" ht="12.75" customHeight="1">
      <c r="A391" s="152" t="s">
        <v>0</v>
      </c>
      <c r="B391" s="168"/>
      <c r="C391" s="153"/>
      <c r="D391" s="23" t="s">
        <v>17</v>
      </c>
      <c r="E391" s="134" t="s">
        <v>1</v>
      </c>
      <c r="F391" s="134"/>
      <c r="G391" s="134"/>
      <c r="H391" s="134"/>
      <c r="I391" s="134" t="s">
        <v>2</v>
      </c>
      <c r="J391" s="134"/>
      <c r="K391" s="134"/>
      <c r="L391" s="134"/>
      <c r="M391" s="134" t="s">
        <v>3</v>
      </c>
      <c r="N391" s="134"/>
      <c r="O391" s="134"/>
      <c r="P391" s="134"/>
      <c r="Q391" s="134" t="s">
        <v>4</v>
      </c>
      <c r="R391" s="134"/>
      <c r="S391" s="134"/>
      <c r="T391" s="134"/>
      <c r="U391" s="134" t="s">
        <v>5</v>
      </c>
      <c r="V391" s="134"/>
      <c r="W391" s="134"/>
      <c r="X391" s="134" t="s">
        <v>6</v>
      </c>
      <c r="Y391" s="134"/>
      <c r="Z391" s="134"/>
      <c r="AA391" s="134"/>
      <c r="AB391" s="134" t="s">
        <v>7</v>
      </c>
      <c r="AC391" s="134"/>
      <c r="AD391" s="134"/>
      <c r="AE391" s="134" t="s">
        <v>8</v>
      </c>
      <c r="AF391" s="134"/>
      <c r="AG391" s="134"/>
      <c r="AH391" s="134"/>
      <c r="AI391" s="134"/>
      <c r="AJ391" s="134" t="s">
        <v>9</v>
      </c>
      <c r="AK391" s="134"/>
      <c r="AL391" s="134"/>
      <c r="AM391" s="134" t="s">
        <v>10</v>
      </c>
      <c r="AN391" s="134"/>
      <c r="AO391" s="134"/>
      <c r="AP391" s="134"/>
      <c r="AQ391" s="138"/>
      <c r="AR391" s="174"/>
      <c r="AS391" s="175"/>
    </row>
    <row r="392" spans="1:45">
      <c r="A392" s="154"/>
      <c r="B392" s="169"/>
      <c r="C392" s="155"/>
      <c r="D392" s="23" t="s">
        <v>18</v>
      </c>
      <c r="E392" s="5">
        <v>1</v>
      </c>
      <c r="F392" s="5">
        <v>2</v>
      </c>
      <c r="G392" s="5">
        <v>3</v>
      </c>
      <c r="H392" s="5">
        <v>4</v>
      </c>
      <c r="I392" s="5">
        <v>5</v>
      </c>
      <c r="J392" s="5">
        <v>6</v>
      </c>
      <c r="K392" s="5">
        <v>7</v>
      </c>
      <c r="L392" s="5">
        <v>8</v>
      </c>
      <c r="M392" s="5">
        <v>9</v>
      </c>
      <c r="N392" s="5">
        <v>10</v>
      </c>
      <c r="O392" s="5">
        <v>11</v>
      </c>
      <c r="P392" s="5">
        <v>12</v>
      </c>
      <c r="Q392" s="5">
        <v>13</v>
      </c>
      <c r="R392" s="5">
        <v>14</v>
      </c>
      <c r="S392" s="5">
        <v>15</v>
      </c>
      <c r="T392" s="5">
        <v>16</v>
      </c>
      <c r="U392" s="5">
        <v>17</v>
      </c>
      <c r="V392" s="5">
        <v>18</v>
      </c>
      <c r="W392" s="5">
        <v>19</v>
      </c>
      <c r="X392" s="5">
        <v>20</v>
      </c>
      <c r="Y392" s="5">
        <v>21</v>
      </c>
      <c r="Z392" s="5">
        <v>22</v>
      </c>
      <c r="AA392" s="5">
        <v>23</v>
      </c>
      <c r="AB392" s="5">
        <v>24</v>
      </c>
      <c r="AC392" s="5">
        <v>25</v>
      </c>
      <c r="AD392" s="5">
        <v>26</v>
      </c>
      <c r="AE392" s="5">
        <v>27</v>
      </c>
      <c r="AF392" s="5">
        <v>28</v>
      </c>
      <c r="AG392" s="5">
        <v>29</v>
      </c>
      <c r="AH392" s="5">
        <v>30</v>
      </c>
      <c r="AI392" s="5">
        <v>31</v>
      </c>
      <c r="AJ392" s="5">
        <v>32</v>
      </c>
      <c r="AK392" s="5">
        <v>33</v>
      </c>
      <c r="AL392" s="5">
        <v>34</v>
      </c>
      <c r="AM392" s="5">
        <v>35</v>
      </c>
      <c r="AN392" s="5">
        <v>36</v>
      </c>
      <c r="AO392" s="5">
        <v>37</v>
      </c>
      <c r="AP392" s="5">
        <v>38</v>
      </c>
      <c r="AQ392" s="138"/>
      <c r="AR392" s="174"/>
      <c r="AS392" s="175"/>
    </row>
    <row r="393" spans="1:45">
      <c r="A393" s="173" t="s">
        <v>24</v>
      </c>
      <c r="B393" s="90" t="s">
        <v>12</v>
      </c>
      <c r="C393" s="52" t="s">
        <v>115</v>
      </c>
      <c r="D393" s="51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96" t="s">
        <v>135</v>
      </c>
      <c r="Q393" s="27"/>
      <c r="R393" s="27"/>
      <c r="S393" s="27"/>
      <c r="T393" s="27"/>
      <c r="U393" s="103" t="s">
        <v>136</v>
      </c>
      <c r="V393" s="27"/>
      <c r="W393" s="27"/>
      <c r="X393" s="27"/>
      <c r="Y393" s="27"/>
      <c r="Z393" s="27"/>
      <c r="AA393" s="27"/>
      <c r="AB393" s="96" t="s">
        <v>132</v>
      </c>
      <c r="AC393" s="27"/>
      <c r="AD393" s="27"/>
      <c r="AE393" s="27"/>
      <c r="AF393" s="27"/>
      <c r="AG393" s="210" t="s">
        <v>152</v>
      </c>
      <c r="AH393" s="27"/>
      <c r="AI393" s="103" t="s">
        <v>135</v>
      </c>
      <c r="AJ393" s="96" t="s">
        <v>132</v>
      </c>
      <c r="AK393" s="27"/>
      <c r="AL393" s="27"/>
      <c r="AM393" s="101"/>
      <c r="AN393" s="101"/>
      <c r="AO393" s="101"/>
      <c r="AP393" s="101"/>
      <c r="AQ393" s="7">
        <f>COUNTA(E393:AP393)</f>
        <v>6</v>
      </c>
      <c r="AR393" s="80">
        <f>34*2</f>
        <v>68</v>
      </c>
      <c r="AS393" s="8">
        <f t="shared" ref="AS393:AS408" si="118">AQ393/AR393</f>
        <v>8.8235294117647065E-2</v>
      </c>
    </row>
    <row r="394" spans="1:45">
      <c r="A394" s="173"/>
      <c r="B394" s="90" t="s">
        <v>26</v>
      </c>
      <c r="C394" s="52" t="s">
        <v>115</v>
      </c>
      <c r="D394" s="51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105" t="s">
        <v>132</v>
      </c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10" t="s">
        <v>155</v>
      </c>
      <c r="AI394" s="27"/>
      <c r="AJ394" s="27"/>
      <c r="AK394" s="27"/>
      <c r="AL394" s="27"/>
      <c r="AM394" s="101"/>
      <c r="AN394" s="101"/>
      <c r="AO394" s="101"/>
      <c r="AP394" s="101"/>
      <c r="AQ394" s="7">
        <f t="shared" ref="AQ394:AQ408" si="119">COUNTA(E394:AP394)</f>
        <v>2</v>
      </c>
      <c r="AR394" s="80">
        <f>34*5</f>
        <v>170</v>
      </c>
      <c r="AS394" s="8">
        <f t="shared" si="118"/>
        <v>1.1764705882352941E-2</v>
      </c>
    </row>
    <row r="395" spans="1:45" ht="25.5" customHeight="1">
      <c r="A395" s="173"/>
      <c r="B395" s="90" t="s">
        <v>154</v>
      </c>
      <c r="C395" s="52" t="s">
        <v>115</v>
      </c>
      <c r="D395" s="49"/>
      <c r="E395" s="4"/>
      <c r="F395" s="27"/>
      <c r="G395" s="96" t="s">
        <v>140</v>
      </c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96" t="s">
        <v>140</v>
      </c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10" t="s">
        <v>155</v>
      </c>
      <c r="AI395" s="27"/>
      <c r="AJ395" s="27"/>
      <c r="AK395" s="27"/>
      <c r="AL395" s="27"/>
      <c r="AM395" s="101"/>
      <c r="AN395" s="101"/>
      <c r="AO395" s="101"/>
      <c r="AP395" s="101"/>
      <c r="AQ395" s="7">
        <f t="shared" si="119"/>
        <v>3</v>
      </c>
      <c r="AR395" s="80">
        <f>34*4</f>
        <v>136</v>
      </c>
      <c r="AS395" s="8">
        <f t="shared" si="118"/>
        <v>2.2058823529411766E-2</v>
      </c>
    </row>
    <row r="396" spans="1:45" ht="37.5" customHeight="1">
      <c r="A396" s="173"/>
      <c r="B396" s="90" t="s">
        <v>116</v>
      </c>
      <c r="C396" s="52" t="s">
        <v>115</v>
      </c>
      <c r="D396" s="51"/>
      <c r="E396" s="4"/>
      <c r="F396" s="27"/>
      <c r="G396" s="27"/>
      <c r="H396" s="43"/>
      <c r="I396" s="41"/>
      <c r="J396" s="105" t="s">
        <v>132</v>
      </c>
      <c r="K396" s="27"/>
      <c r="L396" s="27"/>
      <c r="M396" s="105" t="s">
        <v>132</v>
      </c>
      <c r="N396" s="27"/>
      <c r="O396" s="27"/>
      <c r="P396" s="105" t="s">
        <v>132</v>
      </c>
      <c r="Q396" s="27"/>
      <c r="R396" s="27"/>
      <c r="S396" s="105" t="s">
        <v>132</v>
      </c>
      <c r="T396" s="27"/>
      <c r="U396" s="27"/>
      <c r="V396" s="27"/>
      <c r="W396" s="105" t="s">
        <v>132</v>
      </c>
      <c r="X396" s="27"/>
      <c r="Y396" s="27"/>
      <c r="Z396" s="27"/>
      <c r="AA396" s="27"/>
      <c r="AB396" s="27"/>
      <c r="AC396" s="105" t="s">
        <v>132</v>
      </c>
      <c r="AD396" s="27"/>
      <c r="AE396" s="105" t="s">
        <v>132</v>
      </c>
      <c r="AF396" s="27"/>
      <c r="AG396" s="210" t="s">
        <v>152</v>
      </c>
      <c r="AH396" s="27"/>
      <c r="AI396" s="27"/>
      <c r="AJ396" s="105" t="s">
        <v>132</v>
      </c>
      <c r="AK396" s="27"/>
      <c r="AL396" s="105" t="s">
        <v>132</v>
      </c>
      <c r="AM396" s="101"/>
      <c r="AN396" s="101"/>
      <c r="AO396" s="101"/>
      <c r="AP396" s="101"/>
      <c r="AQ396" s="7">
        <f t="shared" si="119"/>
        <v>10</v>
      </c>
      <c r="AR396" s="80">
        <f>34*4</f>
        <v>136</v>
      </c>
      <c r="AS396" s="8">
        <f t="shared" si="118"/>
        <v>7.3529411764705885E-2</v>
      </c>
    </row>
    <row r="397" spans="1:45">
      <c r="A397" s="173"/>
      <c r="B397" s="90" t="s">
        <v>100</v>
      </c>
      <c r="C397" s="52" t="s">
        <v>115</v>
      </c>
      <c r="D397" s="51"/>
      <c r="E397" s="4"/>
      <c r="F397" s="27"/>
      <c r="G397" s="27"/>
      <c r="H397" s="27"/>
      <c r="I397" s="27"/>
      <c r="J397" s="27"/>
      <c r="K397" s="105" t="s">
        <v>132</v>
      </c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105" t="s">
        <v>132</v>
      </c>
      <c r="Y397" s="27"/>
      <c r="Z397" s="27"/>
      <c r="AA397" s="27"/>
      <c r="AB397" s="27"/>
      <c r="AC397" s="27"/>
      <c r="AD397" s="105" t="s">
        <v>132</v>
      </c>
      <c r="AE397" s="27"/>
      <c r="AF397" s="105" t="s">
        <v>132</v>
      </c>
      <c r="AG397" s="210" t="s">
        <v>152</v>
      </c>
      <c r="AH397" s="27"/>
      <c r="AI397" s="42"/>
      <c r="AJ397" s="42"/>
      <c r="AK397" s="105" t="s">
        <v>132</v>
      </c>
      <c r="AL397" s="27"/>
      <c r="AM397" s="101"/>
      <c r="AN397" s="101"/>
      <c r="AO397" s="101"/>
      <c r="AP397" s="101"/>
      <c r="AQ397" s="7">
        <f t="shared" si="119"/>
        <v>6</v>
      </c>
      <c r="AR397" s="80">
        <f>34*3</f>
        <v>102</v>
      </c>
      <c r="AS397" s="8">
        <f t="shared" si="118"/>
        <v>5.8823529411764705E-2</v>
      </c>
    </row>
    <row r="398" spans="1:45" ht="25.5">
      <c r="A398" s="173"/>
      <c r="B398" s="90" t="s">
        <v>101</v>
      </c>
      <c r="C398" s="52" t="s">
        <v>115</v>
      </c>
      <c r="D398" s="49"/>
      <c r="E398" s="4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105" t="s">
        <v>132</v>
      </c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10" t="s">
        <v>152</v>
      </c>
      <c r="AH398" s="27"/>
      <c r="AI398" s="42"/>
      <c r="AJ398" s="42"/>
      <c r="AK398" s="105" t="s">
        <v>132</v>
      </c>
      <c r="AL398" s="27"/>
      <c r="AM398" s="101"/>
      <c r="AN398" s="101"/>
      <c r="AO398" s="101"/>
      <c r="AP398" s="101"/>
      <c r="AQ398" s="7">
        <f t="shared" si="119"/>
        <v>3</v>
      </c>
      <c r="AR398" s="80">
        <f>34*1</f>
        <v>34</v>
      </c>
      <c r="AS398" s="8">
        <f t="shared" si="118"/>
        <v>8.8235294117647065E-2</v>
      </c>
    </row>
    <row r="399" spans="1:45">
      <c r="A399" s="173"/>
      <c r="B399" s="90" t="s">
        <v>34</v>
      </c>
      <c r="C399" s="52" t="s">
        <v>115</v>
      </c>
      <c r="D399" s="51"/>
      <c r="E399" s="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105" t="s">
        <v>132</v>
      </c>
      <c r="AF399" s="27"/>
      <c r="AG399" s="27"/>
      <c r="AH399" s="210" t="s">
        <v>155</v>
      </c>
      <c r="AI399" s="42"/>
      <c r="AJ399" s="42"/>
      <c r="AK399" s="27"/>
      <c r="AL399" s="105" t="s">
        <v>132</v>
      </c>
      <c r="AM399" s="101"/>
      <c r="AN399" s="101"/>
      <c r="AO399" s="101"/>
      <c r="AP399" s="101"/>
      <c r="AQ399" s="7">
        <f t="shared" si="119"/>
        <v>3</v>
      </c>
      <c r="AR399" s="80">
        <f>34*1</f>
        <v>34</v>
      </c>
      <c r="AS399" s="8">
        <f t="shared" si="118"/>
        <v>8.8235294117647065E-2</v>
      </c>
    </row>
    <row r="400" spans="1:45">
      <c r="A400" s="173"/>
      <c r="B400" s="90" t="s">
        <v>33</v>
      </c>
      <c r="C400" s="52" t="s">
        <v>115</v>
      </c>
      <c r="D400" s="51"/>
      <c r="E400" s="4"/>
      <c r="F400" s="27"/>
      <c r="G400" s="27"/>
      <c r="H400" s="27"/>
      <c r="I400" s="27"/>
      <c r="J400" s="27"/>
      <c r="K400" s="27"/>
      <c r="L400" s="27"/>
      <c r="M400" s="27"/>
      <c r="N400" s="105" t="s">
        <v>132</v>
      </c>
      <c r="O400" s="27"/>
      <c r="P400" s="27"/>
      <c r="Q400" s="27"/>
      <c r="R400" s="27"/>
      <c r="S400" s="27"/>
      <c r="T400" s="27"/>
      <c r="U400" s="27"/>
      <c r="V400" s="27"/>
      <c r="W400" s="105" t="s">
        <v>132</v>
      </c>
      <c r="X400" s="27"/>
      <c r="Y400" s="27"/>
      <c r="Z400" s="27"/>
      <c r="AA400" s="27"/>
      <c r="AB400" s="27"/>
      <c r="AC400" s="27"/>
      <c r="AD400" s="27"/>
      <c r="AE400" s="27"/>
      <c r="AF400" s="27"/>
      <c r="AG400" s="105" t="s">
        <v>132</v>
      </c>
      <c r="AH400" s="27"/>
      <c r="AI400" s="212" t="s">
        <v>156</v>
      </c>
      <c r="AJ400" s="42"/>
      <c r="AK400" s="27"/>
      <c r="AL400" s="105" t="s">
        <v>132</v>
      </c>
      <c r="AM400" s="101"/>
      <c r="AN400" s="101"/>
      <c r="AO400" s="101"/>
      <c r="AP400" s="101"/>
      <c r="AQ400" s="7">
        <f t="shared" si="119"/>
        <v>5</v>
      </c>
      <c r="AR400" s="80">
        <f>34*2</f>
        <v>68</v>
      </c>
      <c r="AS400" s="8">
        <f t="shared" si="118"/>
        <v>7.3529411764705885E-2</v>
      </c>
    </row>
    <row r="401" spans="1:45">
      <c r="A401" s="173"/>
      <c r="B401" s="91" t="s">
        <v>36</v>
      </c>
      <c r="C401" s="52" t="s">
        <v>115</v>
      </c>
      <c r="D401" s="51"/>
      <c r="E401" s="4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105" t="s">
        <v>132</v>
      </c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105" t="s">
        <v>132</v>
      </c>
      <c r="AH401" s="27"/>
      <c r="AI401" s="212" t="s">
        <v>156</v>
      </c>
      <c r="AJ401" s="42"/>
      <c r="AK401" s="27"/>
      <c r="AL401" s="27"/>
      <c r="AM401" s="101"/>
      <c r="AN401" s="101"/>
      <c r="AO401" s="101"/>
      <c r="AP401" s="101"/>
      <c r="AQ401" s="7">
        <f t="shared" si="119"/>
        <v>3</v>
      </c>
      <c r="AR401" s="80">
        <f>34*1</f>
        <v>34</v>
      </c>
      <c r="AS401" s="8">
        <f t="shared" si="118"/>
        <v>8.8235294117647065E-2</v>
      </c>
    </row>
    <row r="402" spans="1:45">
      <c r="A402" s="173"/>
      <c r="B402" s="91" t="s">
        <v>28</v>
      </c>
      <c r="C402" s="52" t="s">
        <v>115</v>
      </c>
      <c r="D402" s="51"/>
      <c r="E402" s="4"/>
      <c r="F402" s="27"/>
      <c r="G402" s="27"/>
      <c r="H402" s="96" t="s">
        <v>140</v>
      </c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96" t="s">
        <v>140</v>
      </c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12" t="s">
        <v>156</v>
      </c>
      <c r="AJ402" s="42"/>
      <c r="AK402" s="27"/>
      <c r="AL402" s="27"/>
      <c r="AM402" s="101"/>
      <c r="AN402" s="101"/>
      <c r="AO402" s="101"/>
      <c r="AP402" s="101"/>
      <c r="AQ402" s="7">
        <f t="shared" si="119"/>
        <v>3</v>
      </c>
      <c r="AR402" s="80">
        <f t="shared" ref="AR402" si="120">34*1</f>
        <v>34</v>
      </c>
      <c r="AS402" s="8">
        <f t="shared" si="118"/>
        <v>8.8235294117647065E-2</v>
      </c>
    </row>
    <row r="403" spans="1:45" ht="22.5">
      <c r="A403" s="173"/>
      <c r="B403" s="90" t="s">
        <v>27</v>
      </c>
      <c r="C403" s="52" t="s">
        <v>115</v>
      </c>
      <c r="D403" s="51"/>
      <c r="E403" s="4"/>
      <c r="F403" s="96" t="s">
        <v>140</v>
      </c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96" t="s">
        <v>140</v>
      </c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10" t="s">
        <v>155</v>
      </c>
      <c r="AI403" s="42"/>
      <c r="AJ403" s="96" t="s">
        <v>140</v>
      </c>
      <c r="AK403" s="27"/>
      <c r="AL403" s="27"/>
      <c r="AM403" s="101"/>
      <c r="AN403" s="101"/>
      <c r="AO403" s="101"/>
      <c r="AP403" s="101"/>
      <c r="AQ403" s="7">
        <f t="shared" si="119"/>
        <v>4</v>
      </c>
      <c r="AR403" s="80">
        <f>34*2</f>
        <v>68</v>
      </c>
      <c r="AS403" s="8">
        <f t="shared" si="118"/>
        <v>5.8823529411764705E-2</v>
      </c>
    </row>
    <row r="404" spans="1:45" ht="22.5">
      <c r="A404" s="173"/>
      <c r="B404" s="90" t="s">
        <v>31</v>
      </c>
      <c r="C404" s="52" t="s">
        <v>115</v>
      </c>
      <c r="D404" s="51"/>
      <c r="E404" s="4"/>
      <c r="F404" s="27"/>
      <c r="G404" s="96" t="s">
        <v>140</v>
      </c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96" t="s">
        <v>140</v>
      </c>
      <c r="Z404" s="27"/>
      <c r="AA404" s="27"/>
      <c r="AB404" s="27"/>
      <c r="AC404" s="27"/>
      <c r="AD404" s="27"/>
      <c r="AE404" s="27"/>
      <c r="AF404" s="27"/>
      <c r="AG404" s="27"/>
      <c r="AH404" s="210" t="s">
        <v>155</v>
      </c>
      <c r="AI404" s="42"/>
      <c r="AJ404" s="42"/>
      <c r="AK404" s="27"/>
      <c r="AL404" s="27"/>
      <c r="AM404" s="101"/>
      <c r="AN404" s="101"/>
      <c r="AO404" s="101"/>
      <c r="AP404" s="101"/>
      <c r="AQ404" s="7">
        <f t="shared" si="119"/>
        <v>3</v>
      </c>
      <c r="AR404" s="80">
        <f>34*2</f>
        <v>68</v>
      </c>
      <c r="AS404" s="8">
        <f t="shared" si="118"/>
        <v>4.4117647058823532E-2</v>
      </c>
    </row>
    <row r="405" spans="1:45">
      <c r="A405" s="173"/>
      <c r="B405" s="90" t="s">
        <v>29</v>
      </c>
      <c r="C405" s="52" t="s">
        <v>115</v>
      </c>
      <c r="D405" s="51"/>
      <c r="E405" s="4"/>
      <c r="F405" s="96" t="s">
        <v>140</v>
      </c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96" t="s">
        <v>140</v>
      </c>
      <c r="AI405" s="212" t="s">
        <v>156</v>
      </c>
      <c r="AJ405" s="42"/>
      <c r="AK405" s="27"/>
      <c r="AL405" s="27"/>
      <c r="AM405" s="101"/>
      <c r="AN405" s="101"/>
      <c r="AO405" s="101"/>
      <c r="AP405" s="101"/>
      <c r="AQ405" s="7">
        <f t="shared" si="119"/>
        <v>3</v>
      </c>
      <c r="AR405" s="80">
        <f>34*1</f>
        <v>34</v>
      </c>
      <c r="AS405" s="8">
        <f t="shared" si="118"/>
        <v>8.8235294117647065E-2</v>
      </c>
    </row>
    <row r="406" spans="1:45" ht="25.5">
      <c r="A406" s="173"/>
      <c r="B406" s="91" t="s">
        <v>108</v>
      </c>
      <c r="C406" s="52" t="s">
        <v>115</v>
      </c>
      <c r="D406" s="51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2"/>
      <c r="AJ406" s="42"/>
      <c r="AK406" s="27"/>
      <c r="AL406" s="27"/>
      <c r="AM406" s="101"/>
      <c r="AN406" s="101"/>
      <c r="AO406" s="101"/>
      <c r="AP406" s="101"/>
      <c r="AQ406" s="7">
        <f t="shared" si="119"/>
        <v>0</v>
      </c>
      <c r="AR406" s="80">
        <f t="shared" ref="AR406" si="121">34*1</f>
        <v>34</v>
      </c>
      <c r="AS406" s="8">
        <f t="shared" si="118"/>
        <v>0</v>
      </c>
    </row>
    <row r="407" spans="1:45">
      <c r="A407" s="173"/>
      <c r="B407" s="91" t="s">
        <v>74</v>
      </c>
      <c r="C407" s="52" t="s">
        <v>115</v>
      </c>
      <c r="D407" s="51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2"/>
      <c r="AJ407" s="42"/>
      <c r="AK407" s="27"/>
      <c r="AL407" s="27"/>
      <c r="AM407" s="101"/>
      <c r="AN407" s="101"/>
      <c r="AO407" s="101"/>
      <c r="AP407" s="101"/>
      <c r="AQ407" s="7">
        <f t="shared" si="119"/>
        <v>0</v>
      </c>
      <c r="AR407" s="80">
        <f>34*2</f>
        <v>68</v>
      </c>
      <c r="AS407" s="8">
        <f t="shared" si="118"/>
        <v>0</v>
      </c>
    </row>
    <row r="408" spans="1:45" ht="40.5" customHeight="1">
      <c r="A408" s="173"/>
      <c r="B408" s="90" t="s">
        <v>117</v>
      </c>
      <c r="C408" s="52" t="s">
        <v>115</v>
      </c>
      <c r="D408" s="51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2"/>
      <c r="AJ408" s="42"/>
      <c r="AK408" s="27"/>
      <c r="AL408" s="27"/>
      <c r="AM408" s="101"/>
      <c r="AN408" s="101"/>
      <c r="AO408" s="101"/>
      <c r="AP408" s="101"/>
      <c r="AQ408" s="7">
        <f t="shared" si="119"/>
        <v>0</v>
      </c>
      <c r="AR408" s="80">
        <f>34*1</f>
        <v>34</v>
      </c>
      <c r="AS408" s="8">
        <f t="shared" si="118"/>
        <v>0</v>
      </c>
    </row>
    <row r="409" spans="1:45" ht="23.25" customHeight="1">
      <c r="A409" s="66"/>
      <c r="B409" s="67"/>
      <c r="C409" s="67"/>
      <c r="D409" s="67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  <c r="AH409" s="65"/>
      <c r="AI409" s="65"/>
      <c r="AJ409" s="65"/>
      <c r="AK409" s="65"/>
      <c r="AL409" s="65"/>
      <c r="AM409" s="66"/>
      <c r="AN409" s="66"/>
      <c r="AO409" s="66"/>
      <c r="AP409" s="66"/>
      <c r="AQ409" s="66"/>
      <c r="AR409" s="66"/>
      <c r="AS409" s="66"/>
    </row>
    <row r="410" spans="1:45" ht="124.5" customHeight="1">
      <c r="A410" s="177" t="s">
        <v>41</v>
      </c>
      <c r="B410" s="178"/>
      <c r="C410" s="178"/>
      <c r="D410" s="179"/>
      <c r="E410" s="135" t="s">
        <v>39</v>
      </c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5"/>
      <c r="AI410" s="135"/>
      <c r="AJ410" s="135"/>
      <c r="AK410" s="135"/>
      <c r="AL410" s="135"/>
      <c r="AM410" s="135"/>
      <c r="AN410" s="135"/>
      <c r="AO410" s="135"/>
      <c r="AP410" s="135"/>
      <c r="AQ410" s="174" t="s">
        <v>19</v>
      </c>
      <c r="AR410" s="174" t="s">
        <v>21</v>
      </c>
      <c r="AS410" s="175" t="s">
        <v>20</v>
      </c>
    </row>
    <row r="411" spans="1:45" ht="12" customHeight="1">
      <c r="A411" s="152" t="s">
        <v>0</v>
      </c>
      <c r="B411" s="168"/>
      <c r="C411" s="153"/>
      <c r="D411" s="23" t="s">
        <v>17</v>
      </c>
      <c r="E411" s="134" t="s">
        <v>1</v>
      </c>
      <c r="F411" s="134"/>
      <c r="G411" s="134"/>
      <c r="H411" s="134"/>
      <c r="I411" s="134" t="s">
        <v>2</v>
      </c>
      <c r="J411" s="134"/>
      <c r="K411" s="134"/>
      <c r="L411" s="134"/>
      <c r="M411" s="134" t="s">
        <v>3</v>
      </c>
      <c r="N411" s="134"/>
      <c r="O411" s="134"/>
      <c r="P411" s="134"/>
      <c r="Q411" s="134" t="s">
        <v>4</v>
      </c>
      <c r="R411" s="134"/>
      <c r="S411" s="134"/>
      <c r="T411" s="134"/>
      <c r="U411" s="134" t="s">
        <v>5</v>
      </c>
      <c r="V411" s="134"/>
      <c r="W411" s="134"/>
      <c r="X411" s="134" t="s">
        <v>6</v>
      </c>
      <c r="Y411" s="134"/>
      <c r="Z411" s="134"/>
      <c r="AA411" s="134"/>
      <c r="AB411" s="134" t="s">
        <v>7</v>
      </c>
      <c r="AC411" s="134"/>
      <c r="AD411" s="134"/>
      <c r="AE411" s="134" t="s">
        <v>8</v>
      </c>
      <c r="AF411" s="134"/>
      <c r="AG411" s="134"/>
      <c r="AH411" s="134"/>
      <c r="AI411" s="134"/>
      <c r="AJ411" s="134" t="s">
        <v>9</v>
      </c>
      <c r="AK411" s="134"/>
      <c r="AL411" s="134"/>
      <c r="AM411" s="134" t="s">
        <v>10</v>
      </c>
      <c r="AN411" s="134"/>
      <c r="AO411" s="134"/>
      <c r="AP411" s="134"/>
      <c r="AQ411" s="174"/>
      <c r="AR411" s="174"/>
      <c r="AS411" s="175"/>
    </row>
    <row r="412" spans="1:45" hidden="1">
      <c r="A412" s="154"/>
      <c r="B412" s="169"/>
      <c r="C412" s="155"/>
      <c r="D412" s="23" t="s">
        <v>18</v>
      </c>
      <c r="E412" s="5">
        <v>1</v>
      </c>
      <c r="F412" s="5">
        <v>2</v>
      </c>
      <c r="G412" s="5">
        <v>3</v>
      </c>
      <c r="H412" s="5">
        <v>4</v>
      </c>
      <c r="I412" s="5">
        <v>5</v>
      </c>
      <c r="J412" s="5">
        <v>6</v>
      </c>
      <c r="K412" s="5">
        <v>7</v>
      </c>
      <c r="L412" s="5">
        <v>8</v>
      </c>
      <c r="M412" s="5">
        <v>9</v>
      </c>
      <c r="N412" s="5">
        <v>10</v>
      </c>
      <c r="O412" s="5">
        <v>11</v>
      </c>
      <c r="P412" s="5">
        <v>12</v>
      </c>
      <c r="Q412" s="5">
        <v>13</v>
      </c>
      <c r="R412" s="5">
        <v>14</v>
      </c>
      <c r="S412" s="5">
        <v>15</v>
      </c>
      <c r="T412" s="5">
        <v>16</v>
      </c>
      <c r="U412" s="5">
        <v>17</v>
      </c>
      <c r="V412" s="5">
        <v>18</v>
      </c>
      <c r="W412" s="5">
        <v>19</v>
      </c>
      <c r="X412" s="5">
        <v>20</v>
      </c>
      <c r="Y412" s="5">
        <v>21</v>
      </c>
      <c r="Z412" s="5">
        <v>22</v>
      </c>
      <c r="AA412" s="5">
        <v>23</v>
      </c>
      <c r="AB412" s="5">
        <v>24</v>
      </c>
      <c r="AC412" s="5">
        <v>25</v>
      </c>
      <c r="AD412" s="5">
        <v>26</v>
      </c>
      <c r="AE412" s="5">
        <v>27</v>
      </c>
      <c r="AF412" s="5">
        <v>28</v>
      </c>
      <c r="AG412" s="5">
        <v>29</v>
      </c>
      <c r="AH412" s="5">
        <v>30</v>
      </c>
      <c r="AI412" s="5">
        <v>31</v>
      </c>
      <c r="AJ412" s="5">
        <v>32</v>
      </c>
      <c r="AK412" s="5">
        <v>33</v>
      </c>
      <c r="AL412" s="5">
        <v>34</v>
      </c>
      <c r="AM412" s="5">
        <v>35</v>
      </c>
      <c r="AN412" s="5">
        <v>36</v>
      </c>
      <c r="AO412" s="5">
        <v>37</v>
      </c>
      <c r="AP412" s="5">
        <v>38</v>
      </c>
      <c r="AQ412" s="174"/>
      <c r="AR412" s="174"/>
      <c r="AS412" s="175"/>
    </row>
    <row r="413" spans="1:45">
      <c r="A413" s="92"/>
      <c r="B413" s="104"/>
      <c r="C413" s="93"/>
      <c r="D413" s="56"/>
      <c r="E413" s="5">
        <v>1</v>
      </c>
      <c r="F413" s="5">
        <v>2</v>
      </c>
      <c r="G413" s="5">
        <v>3</v>
      </c>
      <c r="H413" s="5">
        <v>4</v>
      </c>
      <c r="I413" s="5">
        <v>5</v>
      </c>
      <c r="J413" s="5">
        <v>6</v>
      </c>
      <c r="K413" s="5">
        <v>7</v>
      </c>
      <c r="L413" s="5">
        <v>8</v>
      </c>
      <c r="M413" s="5">
        <v>9</v>
      </c>
      <c r="N413" s="5">
        <v>10</v>
      </c>
      <c r="O413" s="5">
        <v>11</v>
      </c>
      <c r="P413" s="5">
        <v>12</v>
      </c>
      <c r="Q413" s="5">
        <v>13</v>
      </c>
      <c r="R413" s="5">
        <v>14</v>
      </c>
      <c r="S413" s="5">
        <v>15</v>
      </c>
      <c r="T413" s="5">
        <v>16</v>
      </c>
      <c r="U413" s="5">
        <v>17</v>
      </c>
      <c r="V413" s="5">
        <v>18</v>
      </c>
      <c r="W413" s="5">
        <v>19</v>
      </c>
      <c r="X413" s="5">
        <v>20</v>
      </c>
      <c r="Y413" s="5">
        <v>21</v>
      </c>
      <c r="Z413" s="5">
        <v>22</v>
      </c>
      <c r="AA413" s="5">
        <v>23</v>
      </c>
      <c r="AB413" s="5">
        <v>24</v>
      </c>
      <c r="AC413" s="5">
        <v>25</v>
      </c>
      <c r="AD413" s="5">
        <v>26</v>
      </c>
      <c r="AE413" s="5">
        <v>27</v>
      </c>
      <c r="AF413" s="5">
        <v>28</v>
      </c>
      <c r="AG413" s="5">
        <v>29</v>
      </c>
      <c r="AH413" s="5">
        <v>30</v>
      </c>
      <c r="AI413" s="5">
        <v>31</v>
      </c>
      <c r="AJ413" s="5">
        <v>32</v>
      </c>
      <c r="AK413" s="5">
        <v>33</v>
      </c>
      <c r="AL413" s="5">
        <v>34</v>
      </c>
      <c r="AM413" s="108">
        <v>35</v>
      </c>
      <c r="AN413" s="108">
        <v>36</v>
      </c>
      <c r="AO413" s="108">
        <v>37</v>
      </c>
      <c r="AP413" s="108">
        <v>38</v>
      </c>
      <c r="AQ413" s="94"/>
      <c r="AR413" s="94"/>
      <c r="AS413" s="95"/>
    </row>
    <row r="414" spans="1:45" ht="25.5">
      <c r="A414" s="173" t="s">
        <v>24</v>
      </c>
      <c r="B414" s="90" t="s">
        <v>12</v>
      </c>
      <c r="C414" s="57" t="s">
        <v>118</v>
      </c>
      <c r="D414" s="51"/>
      <c r="E414" s="27"/>
      <c r="F414" s="27"/>
      <c r="G414" s="106" t="s">
        <v>135</v>
      </c>
      <c r="H414" s="27"/>
      <c r="I414" s="27"/>
      <c r="J414" s="27"/>
      <c r="K414" s="27"/>
      <c r="L414" s="27"/>
      <c r="M414" s="27"/>
      <c r="N414" s="27"/>
      <c r="O414" s="27"/>
      <c r="P414" s="105" t="s">
        <v>132</v>
      </c>
      <c r="Q414" s="126" t="s">
        <v>150</v>
      </c>
      <c r="R414" s="27"/>
      <c r="S414" s="27"/>
      <c r="T414" s="27"/>
      <c r="U414" s="27"/>
      <c r="V414" s="27"/>
      <c r="W414" s="27"/>
      <c r="X414" s="27"/>
      <c r="Y414" s="107" t="s">
        <v>135</v>
      </c>
      <c r="Z414" s="27"/>
      <c r="AA414" s="27"/>
      <c r="AB414" s="211" t="s">
        <v>160</v>
      </c>
      <c r="AC414" s="27"/>
      <c r="AD414" s="27"/>
      <c r="AE414" s="27"/>
      <c r="AF414" s="27"/>
      <c r="AG414" s="27"/>
      <c r="AH414" s="27"/>
      <c r="AI414" s="27"/>
      <c r="AJ414" s="105" t="s">
        <v>132</v>
      </c>
      <c r="AK414" s="27"/>
      <c r="AL414" s="27"/>
      <c r="AM414" s="109"/>
      <c r="AN414" s="109"/>
      <c r="AO414" s="109"/>
      <c r="AP414" s="109"/>
      <c r="AQ414" s="7">
        <f>COUNTA(E414:AP414)</f>
        <v>6</v>
      </c>
      <c r="AR414" s="80">
        <f>34*2</f>
        <v>68</v>
      </c>
      <c r="AS414" s="8">
        <f t="shared" ref="AS414:AS428" si="122">AQ414/AR414</f>
        <v>8.8235294117647065E-2</v>
      </c>
    </row>
    <row r="415" spans="1:45">
      <c r="A415" s="173"/>
      <c r="B415" s="90" t="s">
        <v>26</v>
      </c>
      <c r="C415" s="57" t="s">
        <v>118</v>
      </c>
      <c r="D415" s="51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105" t="s">
        <v>132</v>
      </c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105" t="s">
        <v>132</v>
      </c>
      <c r="AJ415" s="27"/>
      <c r="AK415" s="27"/>
      <c r="AL415" s="27"/>
      <c r="AM415" s="109"/>
      <c r="AN415" s="109"/>
      <c r="AO415" s="109"/>
      <c r="AP415" s="109"/>
      <c r="AQ415" s="7">
        <f t="shared" ref="AQ415:AQ428" si="123">COUNTA(E415:AP415)</f>
        <v>2</v>
      </c>
      <c r="AR415" s="80">
        <v>170</v>
      </c>
      <c r="AS415" s="8">
        <f t="shared" si="122"/>
        <v>1.1764705882352941E-2</v>
      </c>
    </row>
    <row r="416" spans="1:45" ht="25.5">
      <c r="A416" s="173"/>
      <c r="B416" s="90" t="s">
        <v>154</v>
      </c>
      <c r="C416" s="57" t="s">
        <v>118</v>
      </c>
      <c r="D416" s="56"/>
      <c r="E416" s="27"/>
      <c r="F416" s="96" t="s">
        <v>140</v>
      </c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96" t="s">
        <v>140</v>
      </c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96" t="s">
        <v>140</v>
      </c>
      <c r="AK416" s="27"/>
      <c r="AL416" s="27"/>
      <c r="AM416" s="109"/>
      <c r="AN416" s="109"/>
      <c r="AO416" s="109"/>
      <c r="AP416" s="109"/>
      <c r="AQ416" s="7">
        <f t="shared" si="123"/>
        <v>3</v>
      </c>
      <c r="AR416" s="80">
        <f t="shared" ref="AR416" si="124">34*3</f>
        <v>102</v>
      </c>
      <c r="AS416" s="8">
        <f t="shared" si="122"/>
        <v>2.9411764705882353E-2</v>
      </c>
    </row>
    <row r="417" spans="1:45" ht="38.25">
      <c r="A417" s="173"/>
      <c r="B417" s="90" t="s">
        <v>116</v>
      </c>
      <c r="C417" s="57" t="s">
        <v>118</v>
      </c>
      <c r="D417" s="51"/>
      <c r="E417" s="27"/>
      <c r="F417" s="27"/>
      <c r="G417" s="27"/>
      <c r="H417" s="43"/>
      <c r="I417" s="120" t="s">
        <v>132</v>
      </c>
      <c r="J417" s="27"/>
      <c r="K417" s="27"/>
      <c r="L417" s="105" t="s">
        <v>132</v>
      </c>
      <c r="M417" s="27"/>
      <c r="N417" s="27"/>
      <c r="O417" s="27"/>
      <c r="P417" s="105" t="s">
        <v>132</v>
      </c>
      <c r="Q417" s="27"/>
      <c r="R417" s="27"/>
      <c r="S417" s="27"/>
      <c r="T417" s="27"/>
      <c r="U417" s="27"/>
      <c r="V417" s="105" t="s">
        <v>132</v>
      </c>
      <c r="W417" s="211" t="s">
        <v>160</v>
      </c>
      <c r="X417" s="27"/>
      <c r="Y417" s="27"/>
      <c r="Z417" s="27"/>
      <c r="AA417" s="105" t="s">
        <v>132</v>
      </c>
      <c r="AB417" s="27"/>
      <c r="AC417" s="27"/>
      <c r="AD417" s="105" t="s">
        <v>132</v>
      </c>
      <c r="AE417" s="27"/>
      <c r="AF417" s="27"/>
      <c r="AG417" s="27"/>
      <c r="AH417" s="105" t="s">
        <v>132</v>
      </c>
      <c r="AI417" s="27"/>
      <c r="AJ417" s="27"/>
      <c r="AK417" s="105" t="s">
        <v>132</v>
      </c>
      <c r="AL417" s="27"/>
      <c r="AM417" s="109"/>
      <c r="AN417" s="109"/>
      <c r="AO417" s="109"/>
      <c r="AP417" s="109"/>
      <c r="AQ417" s="7">
        <f t="shared" si="123"/>
        <v>9</v>
      </c>
      <c r="AR417" s="80">
        <f>34*4</f>
        <v>136</v>
      </c>
      <c r="AS417" s="8">
        <f t="shared" si="122"/>
        <v>6.6176470588235295E-2</v>
      </c>
    </row>
    <row r="418" spans="1:45">
      <c r="A418" s="173"/>
      <c r="B418" s="90" t="s">
        <v>100</v>
      </c>
      <c r="C418" s="57" t="s">
        <v>118</v>
      </c>
      <c r="D418" s="51"/>
      <c r="E418" s="27"/>
      <c r="F418" s="27"/>
      <c r="G418" s="27"/>
      <c r="H418" s="27"/>
      <c r="I418" s="120" t="s">
        <v>132</v>
      </c>
      <c r="J418" s="27"/>
      <c r="K418" s="27"/>
      <c r="L418" s="27"/>
      <c r="M418" s="27"/>
      <c r="N418" s="120" t="s">
        <v>132</v>
      </c>
      <c r="O418" s="27"/>
      <c r="P418" s="27"/>
      <c r="Q418" s="27"/>
      <c r="R418" s="27"/>
      <c r="S418" s="120" t="s">
        <v>132</v>
      </c>
      <c r="T418" s="27"/>
      <c r="U418" s="27"/>
      <c r="V418" s="27"/>
      <c r="W418" s="27"/>
      <c r="X418" s="27"/>
      <c r="Y418" s="27"/>
      <c r="Z418" s="27"/>
      <c r="AA418" s="120" t="s">
        <v>132</v>
      </c>
      <c r="AB418" s="27"/>
      <c r="AC418" s="27"/>
      <c r="AD418" s="120" t="s">
        <v>132</v>
      </c>
      <c r="AE418" s="27"/>
      <c r="AF418" s="120" t="s">
        <v>132</v>
      </c>
      <c r="AG418" s="27"/>
      <c r="AH418" s="27"/>
      <c r="AI418" s="120" t="s">
        <v>132</v>
      </c>
      <c r="AJ418" s="42"/>
      <c r="AK418" s="27"/>
      <c r="AL418" s="27"/>
      <c r="AM418" s="109"/>
      <c r="AN418" s="109"/>
      <c r="AO418" s="109"/>
      <c r="AP418" s="109"/>
      <c r="AQ418" s="7">
        <f t="shared" si="123"/>
        <v>7</v>
      </c>
      <c r="AR418" s="80">
        <f>34*3</f>
        <v>102</v>
      </c>
      <c r="AS418" s="8">
        <f t="shared" si="122"/>
        <v>6.8627450980392163E-2</v>
      </c>
    </row>
    <row r="419" spans="1:45" ht="25.5">
      <c r="A419" s="173"/>
      <c r="B419" s="90" t="s">
        <v>101</v>
      </c>
      <c r="C419" s="57" t="s">
        <v>118</v>
      </c>
      <c r="D419" s="51"/>
      <c r="E419" s="27"/>
      <c r="F419" s="27"/>
      <c r="G419" s="27"/>
      <c r="H419" s="105" t="s">
        <v>140</v>
      </c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105" t="s">
        <v>132</v>
      </c>
      <c r="AJ419" s="42"/>
      <c r="AK419" s="27"/>
      <c r="AL419" s="27"/>
      <c r="AM419" s="109"/>
      <c r="AN419" s="109"/>
      <c r="AO419" s="109"/>
      <c r="AP419" s="109"/>
      <c r="AQ419" s="7">
        <f t="shared" si="123"/>
        <v>2</v>
      </c>
      <c r="AR419" s="80">
        <f>34*1</f>
        <v>34</v>
      </c>
      <c r="AS419" s="8">
        <f t="shared" si="122"/>
        <v>5.8823529411764705E-2</v>
      </c>
    </row>
    <row r="420" spans="1:45">
      <c r="A420" s="173"/>
      <c r="B420" s="90" t="s">
        <v>34</v>
      </c>
      <c r="C420" s="57" t="s">
        <v>118</v>
      </c>
      <c r="D420" s="51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105" t="s">
        <v>132</v>
      </c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105" t="s">
        <v>132</v>
      </c>
      <c r="AD420" s="27"/>
      <c r="AE420" s="27"/>
      <c r="AF420" s="27"/>
      <c r="AG420" s="27"/>
      <c r="AH420" s="27"/>
      <c r="AI420" s="42"/>
      <c r="AJ420" s="42"/>
      <c r="AK420" s="27"/>
      <c r="AL420" s="27"/>
      <c r="AM420" s="109"/>
      <c r="AN420" s="109"/>
      <c r="AO420" s="109"/>
      <c r="AP420" s="109"/>
      <c r="AQ420" s="7">
        <f t="shared" si="123"/>
        <v>2</v>
      </c>
      <c r="AR420" s="80">
        <f t="shared" ref="AR420" si="125">34*1</f>
        <v>34</v>
      </c>
      <c r="AS420" s="8">
        <f t="shared" si="122"/>
        <v>5.8823529411764705E-2</v>
      </c>
    </row>
    <row r="421" spans="1:45">
      <c r="A421" s="173"/>
      <c r="B421" s="90" t="s">
        <v>33</v>
      </c>
      <c r="C421" s="57" t="s">
        <v>118</v>
      </c>
      <c r="D421" s="51"/>
      <c r="E421" s="27"/>
      <c r="F421" s="27"/>
      <c r="G421" s="27"/>
      <c r="H421" s="27"/>
      <c r="I421" s="105" t="s">
        <v>132</v>
      </c>
      <c r="J421" s="27"/>
      <c r="K421" s="27"/>
      <c r="L421" s="27"/>
      <c r="M421" s="27"/>
      <c r="N421" s="27"/>
      <c r="O421" s="27"/>
      <c r="P421" s="105" t="s">
        <v>132</v>
      </c>
      <c r="Q421" s="27"/>
      <c r="R421" s="27"/>
      <c r="S421" s="27"/>
      <c r="T421" s="27"/>
      <c r="U421" s="27"/>
      <c r="V421" s="27"/>
      <c r="W421" s="105" t="s">
        <v>132</v>
      </c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105" t="s">
        <v>132</v>
      </c>
      <c r="AI421" s="42"/>
      <c r="AJ421" s="42"/>
      <c r="AK421" s="27"/>
      <c r="AL421" s="27"/>
      <c r="AM421" s="109"/>
      <c r="AN421" s="109"/>
      <c r="AO421" s="109"/>
      <c r="AP421" s="109"/>
      <c r="AQ421" s="7">
        <f t="shared" si="123"/>
        <v>4</v>
      </c>
      <c r="AR421" s="80">
        <f>34*2</f>
        <v>68</v>
      </c>
      <c r="AS421" s="8">
        <f t="shared" si="122"/>
        <v>5.8823529411764705E-2</v>
      </c>
    </row>
    <row r="422" spans="1:45">
      <c r="A422" s="173"/>
      <c r="B422" s="91" t="s">
        <v>36</v>
      </c>
      <c r="C422" s="57" t="s">
        <v>118</v>
      </c>
      <c r="D422" s="51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105" t="s">
        <v>132</v>
      </c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105" t="s">
        <v>132</v>
      </c>
      <c r="AG422" s="27"/>
      <c r="AH422" s="27"/>
      <c r="AI422" s="42"/>
      <c r="AJ422" s="42"/>
      <c r="AK422" s="27"/>
      <c r="AL422" s="27"/>
      <c r="AM422" s="109"/>
      <c r="AN422" s="109"/>
      <c r="AO422" s="109"/>
      <c r="AP422" s="109"/>
      <c r="AQ422" s="7">
        <f t="shared" si="123"/>
        <v>2</v>
      </c>
      <c r="AR422" s="80">
        <f>34*1</f>
        <v>34</v>
      </c>
      <c r="AS422" s="8">
        <f t="shared" si="122"/>
        <v>5.8823529411764705E-2</v>
      </c>
    </row>
    <row r="423" spans="1:45">
      <c r="A423" s="173"/>
      <c r="B423" s="91" t="s">
        <v>28</v>
      </c>
      <c r="C423" s="57" t="s">
        <v>118</v>
      </c>
      <c r="D423" s="51"/>
      <c r="E423" s="27"/>
      <c r="F423" s="27"/>
      <c r="G423" s="96" t="s">
        <v>140</v>
      </c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96" t="s">
        <v>140</v>
      </c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42"/>
      <c r="AJ423" s="42"/>
      <c r="AK423" s="27"/>
      <c r="AL423" s="27"/>
      <c r="AM423" s="109"/>
      <c r="AN423" s="109"/>
      <c r="AO423" s="109"/>
      <c r="AP423" s="109"/>
      <c r="AQ423" s="7">
        <f t="shared" si="123"/>
        <v>2</v>
      </c>
      <c r="AR423" s="80">
        <f t="shared" ref="AR423" si="126">34*1</f>
        <v>34</v>
      </c>
      <c r="AS423" s="8">
        <f t="shared" si="122"/>
        <v>5.8823529411764705E-2</v>
      </c>
    </row>
    <row r="424" spans="1:45">
      <c r="A424" s="173"/>
      <c r="B424" s="90" t="s">
        <v>27</v>
      </c>
      <c r="C424" s="57" t="s">
        <v>118</v>
      </c>
      <c r="D424" s="51"/>
      <c r="E424" s="27"/>
      <c r="F424" s="27"/>
      <c r="G424" s="27"/>
      <c r="H424" s="96" t="s">
        <v>140</v>
      </c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96" t="s">
        <v>140</v>
      </c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96" t="s">
        <v>140</v>
      </c>
      <c r="AH424" s="27"/>
      <c r="AI424" s="42"/>
      <c r="AJ424" s="42"/>
      <c r="AK424" s="27"/>
      <c r="AL424" s="27"/>
      <c r="AM424" s="109"/>
      <c r="AN424" s="109"/>
      <c r="AO424" s="109"/>
      <c r="AP424" s="109"/>
      <c r="AQ424" s="7">
        <f t="shared" si="123"/>
        <v>3</v>
      </c>
      <c r="AR424" s="82">
        <f>34*2</f>
        <v>68</v>
      </c>
      <c r="AS424" s="8">
        <f t="shared" si="122"/>
        <v>4.4117647058823532E-2</v>
      </c>
    </row>
    <row r="425" spans="1:45">
      <c r="A425" s="173"/>
      <c r="B425" s="90" t="s">
        <v>31</v>
      </c>
      <c r="C425" s="57" t="s">
        <v>118</v>
      </c>
      <c r="D425" s="51"/>
      <c r="E425" s="27"/>
      <c r="F425" s="27"/>
      <c r="G425" s="96" t="s">
        <v>140</v>
      </c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96" t="s">
        <v>140</v>
      </c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42"/>
      <c r="AJ425" s="42"/>
      <c r="AK425" s="27"/>
      <c r="AL425" s="27"/>
      <c r="AM425" s="109"/>
      <c r="AN425" s="109"/>
      <c r="AO425" s="109"/>
      <c r="AP425" s="109"/>
      <c r="AQ425" s="7">
        <f t="shared" si="123"/>
        <v>2</v>
      </c>
      <c r="AR425" s="82">
        <f>34*2</f>
        <v>68</v>
      </c>
      <c r="AS425" s="8">
        <f t="shared" si="122"/>
        <v>2.9411764705882353E-2</v>
      </c>
    </row>
    <row r="426" spans="1:45" ht="24">
      <c r="A426" s="173"/>
      <c r="B426" s="90" t="s">
        <v>29</v>
      </c>
      <c r="C426" s="57" t="s">
        <v>118</v>
      </c>
      <c r="D426" s="51"/>
      <c r="E426" s="27"/>
      <c r="F426" s="96" t="s">
        <v>140</v>
      </c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97" t="s">
        <v>139</v>
      </c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97" t="s">
        <v>139</v>
      </c>
      <c r="AH426" s="27"/>
      <c r="AI426" s="42"/>
      <c r="AJ426" s="42"/>
      <c r="AK426" s="27"/>
      <c r="AL426" s="27"/>
      <c r="AM426" s="109"/>
      <c r="AN426" s="109"/>
      <c r="AO426" s="109"/>
      <c r="AP426" s="109"/>
      <c r="AQ426" s="7">
        <f t="shared" si="123"/>
        <v>3</v>
      </c>
      <c r="AR426" s="80">
        <f>34*1</f>
        <v>34</v>
      </c>
      <c r="AS426" s="8">
        <f t="shared" si="122"/>
        <v>8.8235294117647065E-2</v>
      </c>
    </row>
    <row r="427" spans="1:45" ht="25.5">
      <c r="A427" s="173"/>
      <c r="B427" s="91" t="s">
        <v>108</v>
      </c>
      <c r="C427" s="57" t="s">
        <v>118</v>
      </c>
      <c r="D427" s="51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42"/>
      <c r="AJ427" s="42"/>
      <c r="AK427" s="27"/>
      <c r="AL427" s="27"/>
      <c r="AM427" s="109"/>
      <c r="AN427" s="109"/>
      <c r="AO427" s="109"/>
      <c r="AP427" s="109"/>
      <c r="AQ427" s="7">
        <f t="shared" si="123"/>
        <v>0</v>
      </c>
      <c r="AR427" s="80">
        <f t="shared" ref="AR427" si="127">34*1</f>
        <v>34</v>
      </c>
      <c r="AS427" s="8">
        <f t="shared" si="122"/>
        <v>0</v>
      </c>
    </row>
    <row r="428" spans="1:45">
      <c r="A428" s="173"/>
      <c r="B428" s="91" t="s">
        <v>74</v>
      </c>
      <c r="C428" s="57" t="s">
        <v>118</v>
      </c>
      <c r="D428" s="51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2"/>
      <c r="AJ428" s="42"/>
      <c r="AK428" s="27"/>
      <c r="AL428" s="27"/>
      <c r="AM428" s="109"/>
      <c r="AN428" s="109"/>
      <c r="AO428" s="109"/>
      <c r="AP428" s="109"/>
      <c r="AQ428" s="7">
        <f t="shared" si="123"/>
        <v>0</v>
      </c>
      <c r="AR428" s="80">
        <f>34*2</f>
        <v>68</v>
      </c>
      <c r="AS428" s="8">
        <f t="shared" si="122"/>
        <v>0</v>
      </c>
    </row>
    <row r="429" spans="1:45" ht="18.75" customHeight="1">
      <c r="A429" s="66"/>
      <c r="B429" s="67"/>
      <c r="C429" s="67"/>
      <c r="D429" s="67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  <c r="AH429" s="65"/>
      <c r="AI429" s="65"/>
      <c r="AJ429" s="65"/>
      <c r="AK429" s="65"/>
      <c r="AL429" s="65"/>
      <c r="AM429" s="66"/>
      <c r="AN429" s="66"/>
      <c r="AO429" s="66"/>
      <c r="AP429" s="66"/>
      <c r="AQ429" s="66"/>
      <c r="AR429" s="66"/>
      <c r="AS429" s="66"/>
    </row>
  </sheetData>
  <mergeCells count="310">
    <mergeCell ref="A393:A408"/>
    <mergeCell ref="B356:B358"/>
    <mergeCell ref="B359:B361"/>
    <mergeCell ref="B362:B364"/>
    <mergeCell ref="B365:B367"/>
    <mergeCell ref="A391:C392"/>
    <mergeCell ref="A390:D390"/>
    <mergeCell ref="B368:B370"/>
    <mergeCell ref="B371:B373"/>
    <mergeCell ref="B374:B376"/>
    <mergeCell ref="B377:B379"/>
    <mergeCell ref="B380:B382"/>
    <mergeCell ref="B383:B385"/>
    <mergeCell ref="B386:B388"/>
    <mergeCell ref="B282:B284"/>
    <mergeCell ref="B289:B291"/>
    <mergeCell ref="B319:B321"/>
    <mergeCell ref="B322:B324"/>
    <mergeCell ref="B325:B327"/>
    <mergeCell ref="B328:B330"/>
    <mergeCell ref="B331:B333"/>
    <mergeCell ref="B350:B352"/>
    <mergeCell ref="B353:B355"/>
    <mergeCell ref="B196:B199"/>
    <mergeCell ref="B200:B203"/>
    <mergeCell ref="B204:B207"/>
    <mergeCell ref="B228:B231"/>
    <mergeCell ref="B232:B235"/>
    <mergeCell ref="B276:B278"/>
    <mergeCell ref="B279:B281"/>
    <mergeCell ref="B261:B263"/>
    <mergeCell ref="B264:B266"/>
    <mergeCell ref="B267:B269"/>
    <mergeCell ref="B270:B272"/>
    <mergeCell ref="B273:B275"/>
    <mergeCell ref="B249:B251"/>
    <mergeCell ref="B252:B254"/>
    <mergeCell ref="B255:B257"/>
    <mergeCell ref="B258:B260"/>
    <mergeCell ref="B240:B242"/>
    <mergeCell ref="B208:B211"/>
    <mergeCell ref="B212:B215"/>
    <mergeCell ref="B216:B219"/>
    <mergeCell ref="B220:B223"/>
    <mergeCell ref="B224:B227"/>
    <mergeCell ref="A189:D189"/>
    <mergeCell ref="E189:AP189"/>
    <mergeCell ref="A71:A106"/>
    <mergeCell ref="B71:B74"/>
    <mergeCell ref="B75:B78"/>
    <mergeCell ref="B79:B82"/>
    <mergeCell ref="B83:B86"/>
    <mergeCell ref="A153:C154"/>
    <mergeCell ref="B87:B90"/>
    <mergeCell ref="B91:B94"/>
    <mergeCell ref="B95:B98"/>
    <mergeCell ref="B103:B106"/>
    <mergeCell ref="B115:B118"/>
    <mergeCell ref="A240:A284"/>
    <mergeCell ref="B243:B245"/>
    <mergeCell ref="B246:B248"/>
    <mergeCell ref="A192:A235"/>
    <mergeCell ref="B192:B19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9:B102"/>
    <mergeCell ref="A152:D152"/>
    <mergeCell ref="AQ152:AQ154"/>
    <mergeCell ref="AQ68:AQ70"/>
    <mergeCell ref="AQ108:AQ110"/>
    <mergeCell ref="U190:W190"/>
    <mergeCell ref="X190:AA190"/>
    <mergeCell ref="AB190:AD190"/>
    <mergeCell ref="AE190:AI190"/>
    <mergeCell ref="AQ189:AQ191"/>
    <mergeCell ref="AQ37:AQ39"/>
    <mergeCell ref="AM190:AP190"/>
    <mergeCell ref="A12:A35"/>
    <mergeCell ref="B12:B14"/>
    <mergeCell ref="B15:B17"/>
    <mergeCell ref="B18:B20"/>
    <mergeCell ref="AC3:AM5"/>
    <mergeCell ref="A7:B7"/>
    <mergeCell ref="C7:D7"/>
    <mergeCell ref="A188:D188"/>
    <mergeCell ref="B176:B178"/>
    <mergeCell ref="B179:B181"/>
    <mergeCell ref="B182:B184"/>
    <mergeCell ref="B173:B175"/>
    <mergeCell ref="B170:B172"/>
    <mergeCell ref="B167:B169"/>
    <mergeCell ref="B164:B166"/>
    <mergeCell ref="A155:A187"/>
    <mergeCell ref="B158:B160"/>
    <mergeCell ref="B155:B157"/>
    <mergeCell ref="B185:B187"/>
    <mergeCell ref="B161:B163"/>
    <mergeCell ref="E152:AP152"/>
    <mergeCell ref="AN3:AO5"/>
    <mergeCell ref="A40:A66"/>
    <mergeCell ref="B40:B42"/>
    <mergeCell ref="A414:A428"/>
    <mergeCell ref="AR410:AR412"/>
    <mergeCell ref="A411:C412"/>
    <mergeCell ref="A410:D410"/>
    <mergeCell ref="B4:C4"/>
    <mergeCell ref="AR108:AR110"/>
    <mergeCell ref="AS108:AS110"/>
    <mergeCell ref="A109:B110"/>
    <mergeCell ref="C109:C110"/>
    <mergeCell ref="E109:H109"/>
    <mergeCell ref="I109:L109"/>
    <mergeCell ref="M109:P109"/>
    <mergeCell ref="Q109:T109"/>
    <mergeCell ref="U109:W109"/>
    <mergeCell ref="A108:D108"/>
    <mergeCell ref="E108:AP108"/>
    <mergeCell ref="X109:AA109"/>
    <mergeCell ref="AB109:AD109"/>
    <mergeCell ref="AE109:AI109"/>
    <mergeCell ref="AJ109:AL109"/>
    <mergeCell ref="AM109:AP109"/>
    <mergeCell ref="AR68:AR70"/>
    <mergeCell ref="AS68:AS70"/>
    <mergeCell ref="A69:B70"/>
    <mergeCell ref="AS410:AS412"/>
    <mergeCell ref="E411:H411"/>
    <mergeCell ref="I411:L411"/>
    <mergeCell ref="M411:P411"/>
    <mergeCell ref="Q411:T411"/>
    <mergeCell ref="U411:W411"/>
    <mergeCell ref="X411:AA411"/>
    <mergeCell ref="AB411:AD411"/>
    <mergeCell ref="E410:AP410"/>
    <mergeCell ref="AQ410:AQ412"/>
    <mergeCell ref="AE411:AI411"/>
    <mergeCell ref="AJ411:AL411"/>
    <mergeCell ref="AM411:AP411"/>
    <mergeCell ref="AS390:AS392"/>
    <mergeCell ref="E391:H391"/>
    <mergeCell ref="I391:L391"/>
    <mergeCell ref="M391:P391"/>
    <mergeCell ref="Q391:T391"/>
    <mergeCell ref="A341:A388"/>
    <mergeCell ref="Q339:T339"/>
    <mergeCell ref="U339:W339"/>
    <mergeCell ref="X339:AA339"/>
    <mergeCell ref="AB339:AD339"/>
    <mergeCell ref="AE339:AI339"/>
    <mergeCell ref="AJ339:AL339"/>
    <mergeCell ref="U391:W391"/>
    <mergeCell ref="X391:AA391"/>
    <mergeCell ref="AB391:AD391"/>
    <mergeCell ref="AE391:AI391"/>
    <mergeCell ref="AJ391:AL391"/>
    <mergeCell ref="AM391:AP391"/>
    <mergeCell ref="E390:AP390"/>
    <mergeCell ref="AQ390:AQ392"/>
    <mergeCell ref="AR390:AR392"/>
    <mergeCell ref="B341:B343"/>
    <mergeCell ref="B344:B346"/>
    <mergeCell ref="B347:B349"/>
    <mergeCell ref="AR338:AR340"/>
    <mergeCell ref="AS338:AS340"/>
    <mergeCell ref="A339:C340"/>
    <mergeCell ref="E339:H339"/>
    <mergeCell ref="I339:L339"/>
    <mergeCell ref="M339:P339"/>
    <mergeCell ref="A289:A336"/>
    <mergeCell ref="AM339:AP339"/>
    <mergeCell ref="B298:B300"/>
    <mergeCell ref="B301:B303"/>
    <mergeCell ref="B304:B306"/>
    <mergeCell ref="B307:B309"/>
    <mergeCell ref="B310:B312"/>
    <mergeCell ref="B313:B315"/>
    <mergeCell ref="B316:B318"/>
    <mergeCell ref="B292:B294"/>
    <mergeCell ref="B295:B297"/>
    <mergeCell ref="B334:B336"/>
    <mergeCell ref="A338:D338"/>
    <mergeCell ref="AR286:AR288"/>
    <mergeCell ref="AS286:AS288"/>
    <mergeCell ref="A287:C288"/>
    <mergeCell ref="E287:H287"/>
    <mergeCell ref="I287:L287"/>
    <mergeCell ref="M287:P287"/>
    <mergeCell ref="Q287:T287"/>
    <mergeCell ref="U287:W287"/>
    <mergeCell ref="X287:AA287"/>
    <mergeCell ref="AB287:AD287"/>
    <mergeCell ref="AE287:AI287"/>
    <mergeCell ref="AJ287:AL287"/>
    <mergeCell ref="AM287:AP287"/>
    <mergeCell ref="A286:D286"/>
    <mergeCell ref="E286:AP286"/>
    <mergeCell ref="AQ286:AQ288"/>
    <mergeCell ref="AR237:AR239"/>
    <mergeCell ref="AS237:AS239"/>
    <mergeCell ref="A238:C239"/>
    <mergeCell ref="E238:H238"/>
    <mergeCell ref="I238:L238"/>
    <mergeCell ref="M238:P238"/>
    <mergeCell ref="Q238:T238"/>
    <mergeCell ref="U238:W238"/>
    <mergeCell ref="X238:AA238"/>
    <mergeCell ref="AB238:AD238"/>
    <mergeCell ref="AE238:AI238"/>
    <mergeCell ref="AJ238:AL238"/>
    <mergeCell ref="AM238:AP238"/>
    <mergeCell ref="A237:D237"/>
    <mergeCell ref="E237:AP237"/>
    <mergeCell ref="AQ237:AQ239"/>
    <mergeCell ref="AR189:AR191"/>
    <mergeCell ref="AS189:AS191"/>
    <mergeCell ref="A190:C191"/>
    <mergeCell ref="E190:H190"/>
    <mergeCell ref="I190:L190"/>
    <mergeCell ref="M190:P190"/>
    <mergeCell ref="Q190:T190"/>
    <mergeCell ref="B147:B150"/>
    <mergeCell ref="A111:A150"/>
    <mergeCell ref="B119:B122"/>
    <mergeCell ref="B123:B126"/>
    <mergeCell ref="B111:B114"/>
    <mergeCell ref="B127:B130"/>
    <mergeCell ref="B131:B134"/>
    <mergeCell ref="B135:B138"/>
    <mergeCell ref="B139:B142"/>
    <mergeCell ref="B143:B146"/>
    <mergeCell ref="AR152:AR154"/>
    <mergeCell ref="AS152:AS154"/>
    <mergeCell ref="M153:P153"/>
    <mergeCell ref="Q153:T153"/>
    <mergeCell ref="U153:W153"/>
    <mergeCell ref="E153:H153"/>
    <mergeCell ref="AJ190:AL19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21:B23"/>
    <mergeCell ref="B24:B26"/>
    <mergeCell ref="B27:B29"/>
    <mergeCell ref="B30:B32"/>
    <mergeCell ref="B33:B35"/>
    <mergeCell ref="E338:AP338"/>
    <mergeCell ref="I153:L153"/>
    <mergeCell ref="X153:AA153"/>
    <mergeCell ref="AB153:AD153"/>
    <mergeCell ref="AE153:AI153"/>
    <mergeCell ref="AJ153:AL153"/>
    <mergeCell ref="AM153:AP153"/>
    <mergeCell ref="AP4:AQ4"/>
    <mergeCell ref="AQ338:AQ340"/>
    <mergeCell ref="X3:AB3"/>
    <mergeCell ref="X4:AB5"/>
    <mergeCell ref="C69:C70"/>
    <mergeCell ref="E69:H69"/>
    <mergeCell ref="I69:L69"/>
    <mergeCell ref="M69:P69"/>
    <mergeCell ref="AP5:AQ5"/>
    <mergeCell ref="X6:AB6"/>
  </mergeCells>
  <phoneticPr fontId="30" type="noConversion"/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0" manualBreakCount="10">
    <brk id="36" max="50" man="1"/>
    <brk id="67" max="50" man="1"/>
    <brk id="107" max="50" man="1"/>
    <brk id="151" max="50" man="1"/>
    <brk id="188" max="16383" man="1"/>
    <brk id="236" max="16383" man="1"/>
    <brk id="285" max="16383" man="1"/>
    <brk id="337" max="16383" man="1"/>
    <brk id="389" max="50" man="1"/>
    <brk id="40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Дарья Викторовна Михалицина</cp:lastModifiedBy>
  <cp:lastPrinted>2025-07-31T04:29:37Z</cp:lastPrinted>
  <dcterms:created xsi:type="dcterms:W3CDTF">2024-09-28T08:38:22Z</dcterms:created>
  <dcterms:modified xsi:type="dcterms:W3CDTF">2026-03-26T06:19:40Z</dcterms:modified>
</cp:coreProperties>
</file>